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" sheetId="1" r:id="rId1"/>
  </sheets>
  <externalReferences>
    <externalReference r:id="rId2"/>
  </externalReferences>
  <definedNames>
    <definedName name="_xlnm.Print_Area" localSheetId="0">'8'!$A$1:$F$419</definedName>
  </definedNames>
  <calcPr calcId="162913"/>
</workbook>
</file>

<file path=xl/calcChain.xml><?xml version="1.0" encoding="utf-8"?>
<calcChain xmlns="http://schemas.openxmlformats.org/spreadsheetml/2006/main">
  <c r="F419" i="1" l="1"/>
  <c r="F418" i="1" s="1"/>
  <c r="F417" i="1" s="1"/>
  <c r="E419" i="1"/>
  <c r="E418" i="1" s="1"/>
  <c r="E417" i="1" s="1"/>
  <c r="F416" i="1"/>
  <c r="E416" i="1"/>
  <c r="E415" i="1" s="1"/>
  <c r="E413" i="1" s="1"/>
  <c r="F415" i="1"/>
  <c r="F414" i="1" s="1"/>
  <c r="F412" i="1"/>
  <c r="E412" i="1"/>
  <c r="E411" i="1" s="1"/>
  <c r="F411" i="1"/>
  <c r="F410" i="1"/>
  <c r="F409" i="1" s="1"/>
  <c r="E410" i="1"/>
  <c r="E409" i="1" s="1"/>
  <c r="E408" i="1" s="1"/>
  <c r="F407" i="1"/>
  <c r="F406" i="1" s="1"/>
  <c r="E407" i="1"/>
  <c r="E406" i="1" s="1"/>
  <c r="F405" i="1"/>
  <c r="F404" i="1" s="1"/>
  <c r="E405" i="1"/>
  <c r="E404" i="1" s="1"/>
  <c r="F403" i="1"/>
  <c r="F402" i="1" s="1"/>
  <c r="E403" i="1"/>
  <c r="E402" i="1" s="1"/>
  <c r="F401" i="1"/>
  <c r="F400" i="1" s="1"/>
  <c r="E401" i="1"/>
  <c r="E400" i="1"/>
  <c r="F398" i="1"/>
  <c r="F397" i="1" s="1"/>
  <c r="E398" i="1"/>
  <c r="E397" i="1" s="1"/>
  <c r="F396" i="1"/>
  <c r="F395" i="1" s="1"/>
  <c r="E396" i="1"/>
  <c r="E395" i="1" s="1"/>
  <c r="F393" i="1"/>
  <c r="F392" i="1" s="1"/>
  <c r="F391" i="1" s="1"/>
  <c r="E393" i="1"/>
  <c r="E392" i="1" s="1"/>
  <c r="E391" i="1" s="1"/>
  <c r="F390" i="1"/>
  <c r="E390" i="1"/>
  <c r="E389" i="1" s="1"/>
  <c r="F389" i="1"/>
  <c r="F388" i="1"/>
  <c r="F387" i="1" s="1"/>
  <c r="F386" i="1" s="1"/>
  <c r="E388" i="1"/>
  <c r="E387" i="1" s="1"/>
  <c r="F385" i="1"/>
  <c r="F384" i="1" s="1"/>
  <c r="F383" i="1" s="1"/>
  <c r="E385" i="1"/>
  <c r="E384" i="1" s="1"/>
  <c r="E383" i="1" s="1"/>
  <c r="F382" i="1"/>
  <c r="E382" i="1"/>
  <c r="E381" i="1" s="1"/>
  <c r="F381" i="1"/>
  <c r="F380" i="1"/>
  <c r="E380" i="1"/>
  <c r="E379" i="1" s="1"/>
  <c r="F379" i="1"/>
  <c r="F377" i="1"/>
  <c r="F376" i="1" s="1"/>
  <c r="E377" i="1"/>
  <c r="E376" i="1"/>
  <c r="F375" i="1"/>
  <c r="F374" i="1" s="1"/>
  <c r="E375" i="1"/>
  <c r="E374" i="1" s="1"/>
  <c r="F372" i="1"/>
  <c r="E372" i="1"/>
  <c r="E371" i="1" s="1"/>
  <c r="F371" i="1"/>
  <c r="F370" i="1"/>
  <c r="E370" i="1"/>
  <c r="E369" i="1" s="1"/>
  <c r="F369" i="1"/>
  <c r="F368" i="1" s="1"/>
  <c r="F367" i="1"/>
  <c r="F366" i="1" s="1"/>
  <c r="E367" i="1"/>
  <c r="E366" i="1" s="1"/>
  <c r="F365" i="1"/>
  <c r="F364" i="1" s="1"/>
  <c r="E365" i="1"/>
  <c r="E364" i="1" s="1"/>
  <c r="F362" i="1"/>
  <c r="F361" i="1" s="1"/>
  <c r="E362" i="1"/>
  <c r="E361" i="1" s="1"/>
  <c r="F360" i="1"/>
  <c r="E360" i="1"/>
  <c r="E359" i="1" s="1"/>
  <c r="F359" i="1"/>
  <c r="F356" i="1"/>
  <c r="F355" i="1" s="1"/>
  <c r="F354" i="1" s="1"/>
  <c r="E356" i="1"/>
  <c r="E355" i="1" s="1"/>
  <c r="E354" i="1" s="1"/>
  <c r="F353" i="1"/>
  <c r="F352" i="1" s="1"/>
  <c r="E353" i="1"/>
  <c r="E352" i="1" s="1"/>
  <c r="F351" i="1"/>
  <c r="F350" i="1" s="1"/>
  <c r="E351" i="1"/>
  <c r="E350" i="1" s="1"/>
  <c r="F349" i="1"/>
  <c r="F348" i="1" s="1"/>
  <c r="E349" i="1"/>
  <c r="E348" i="1"/>
  <c r="F347" i="1"/>
  <c r="F346" i="1" s="1"/>
  <c r="E347" i="1"/>
  <c r="E346" i="1" s="1"/>
  <c r="F344" i="1"/>
  <c r="F343" i="1" s="1"/>
  <c r="E344" i="1"/>
  <c r="E343" i="1" s="1"/>
  <c r="F342" i="1"/>
  <c r="E342" i="1"/>
  <c r="E341" i="1" s="1"/>
  <c r="F341" i="1"/>
  <c r="F340" i="1"/>
  <c r="F339" i="1" s="1"/>
  <c r="E340" i="1"/>
  <c r="E339" i="1" s="1"/>
  <c r="F338" i="1"/>
  <c r="F337" i="1" s="1"/>
  <c r="E338" i="1"/>
  <c r="E337" i="1" s="1"/>
  <c r="F335" i="1"/>
  <c r="E335" i="1"/>
  <c r="F334" i="1"/>
  <c r="F333" i="1" s="1"/>
  <c r="E334" i="1"/>
  <c r="E333" i="1" s="1"/>
  <c r="F332" i="1"/>
  <c r="F331" i="1" s="1"/>
  <c r="E332" i="1"/>
  <c r="E331" i="1" s="1"/>
  <c r="F330" i="1"/>
  <c r="F329" i="1" s="1"/>
  <c r="E330" i="1"/>
  <c r="E329" i="1" s="1"/>
  <c r="F328" i="1"/>
  <c r="F327" i="1" s="1"/>
  <c r="E328" i="1"/>
  <c r="E327" i="1" s="1"/>
  <c r="F326" i="1"/>
  <c r="F325" i="1" s="1"/>
  <c r="E326" i="1"/>
  <c r="E325" i="1" s="1"/>
  <c r="E324" i="1"/>
  <c r="F323" i="1"/>
  <c r="F322" i="1" s="1"/>
  <c r="E323" i="1"/>
  <c r="E322" i="1" s="1"/>
  <c r="F321" i="1"/>
  <c r="F320" i="1" s="1"/>
  <c r="E321" i="1"/>
  <c r="E320" i="1" s="1"/>
  <c r="F319" i="1"/>
  <c r="F318" i="1" s="1"/>
  <c r="E319" i="1"/>
  <c r="E318" i="1" s="1"/>
  <c r="F316" i="1"/>
  <c r="F315" i="1" s="1"/>
  <c r="E316" i="1"/>
  <c r="E315" i="1" s="1"/>
  <c r="F312" i="1"/>
  <c r="F311" i="1" s="1"/>
  <c r="E312" i="1"/>
  <c r="E311" i="1" s="1"/>
  <c r="F310" i="1"/>
  <c r="F309" i="1" s="1"/>
  <c r="E310" i="1"/>
  <c r="E309" i="1" s="1"/>
  <c r="F308" i="1"/>
  <c r="F307" i="1" s="1"/>
  <c r="E308" i="1"/>
  <c r="E307" i="1" s="1"/>
  <c r="F306" i="1"/>
  <c r="F305" i="1" s="1"/>
  <c r="E306" i="1"/>
  <c r="E305" i="1" s="1"/>
  <c r="F304" i="1"/>
  <c r="F303" i="1" s="1"/>
  <c r="E304" i="1"/>
  <c r="E303" i="1" s="1"/>
  <c r="E302" i="1" s="1"/>
  <c r="E301" i="1" s="1"/>
  <c r="F300" i="1"/>
  <c r="F299" i="1" s="1"/>
  <c r="E300" i="1"/>
  <c r="E299" i="1" s="1"/>
  <c r="F297" i="1"/>
  <c r="F296" i="1" s="1"/>
  <c r="F295" i="1" s="1"/>
  <c r="E297" i="1"/>
  <c r="E296" i="1"/>
  <c r="E295" i="1" s="1"/>
  <c r="F294" i="1"/>
  <c r="F293" i="1" s="1"/>
  <c r="F292" i="1" s="1"/>
  <c r="E294" i="1"/>
  <c r="E293" i="1" s="1"/>
  <c r="E292" i="1" s="1"/>
  <c r="F290" i="1"/>
  <c r="F289" i="1" s="1"/>
  <c r="F288" i="1" s="1"/>
  <c r="E290" i="1"/>
  <c r="E289" i="1" s="1"/>
  <c r="E288" i="1" s="1"/>
  <c r="F287" i="1"/>
  <c r="E287" i="1"/>
  <c r="F286" i="1"/>
  <c r="F285" i="1" s="1"/>
  <c r="E286" i="1"/>
  <c r="E285" i="1" s="1"/>
  <c r="F284" i="1"/>
  <c r="F283" i="1" s="1"/>
  <c r="F282" i="1" s="1"/>
  <c r="E284" i="1"/>
  <c r="E283" i="1" s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F270" i="1" s="1"/>
  <c r="E271" i="1"/>
  <c r="E270" i="1" s="1"/>
  <c r="F269" i="1"/>
  <c r="F268" i="1" s="1"/>
  <c r="F267" i="1" s="1"/>
  <c r="E269" i="1"/>
  <c r="E268" i="1"/>
  <c r="E267" i="1" s="1"/>
  <c r="F266" i="1"/>
  <c r="F265" i="1" s="1"/>
  <c r="E266" i="1"/>
  <c r="E265" i="1" s="1"/>
  <c r="F264" i="1"/>
  <c r="F263" i="1" s="1"/>
  <c r="F262" i="1" s="1"/>
  <c r="E264" i="1"/>
  <c r="E263" i="1" s="1"/>
  <c r="E262" i="1" s="1"/>
  <c r="F261" i="1"/>
  <c r="E261" i="1"/>
  <c r="F260" i="1"/>
  <c r="E260" i="1"/>
  <c r="F259" i="1"/>
  <c r="F258" i="1" s="1"/>
  <c r="F257" i="1" s="1"/>
  <c r="E259" i="1"/>
  <c r="E258" i="1" s="1"/>
  <c r="E257" i="1" s="1"/>
  <c r="F256" i="1"/>
  <c r="F255" i="1" s="1"/>
  <c r="E256" i="1"/>
  <c r="E255" i="1" s="1"/>
  <c r="E254" i="1"/>
  <c r="F251" i="1"/>
  <c r="F250" i="1" s="1"/>
  <c r="F249" i="1" s="1"/>
  <c r="E251" i="1"/>
  <c r="E250" i="1" s="1"/>
  <c r="E249" i="1" s="1"/>
  <c r="F248" i="1"/>
  <c r="F247" i="1" s="1"/>
  <c r="F246" i="1" s="1"/>
  <c r="F245" i="1" s="1"/>
  <c r="E248" i="1"/>
  <c r="E247" i="1" s="1"/>
  <c r="E246" i="1" s="1"/>
  <c r="E245" i="1" s="1"/>
  <c r="F244" i="1"/>
  <c r="F243" i="1" s="1"/>
  <c r="E244" i="1"/>
  <c r="E243" i="1" s="1"/>
  <c r="F242" i="1"/>
  <c r="F241" i="1" s="1"/>
  <c r="E242" i="1"/>
  <c r="E241" i="1" s="1"/>
  <c r="F240" i="1"/>
  <c r="F239" i="1" s="1"/>
  <c r="E240" i="1"/>
  <c r="E239" i="1" s="1"/>
  <c r="E238" i="1"/>
  <c r="F237" i="1"/>
  <c r="E237" i="1"/>
  <c r="F236" i="1"/>
  <c r="E236" i="1"/>
  <c r="F235" i="1"/>
  <c r="E235" i="1"/>
  <c r="F234" i="1"/>
  <c r="F233" i="1" s="1"/>
  <c r="E234" i="1"/>
  <c r="E233" i="1" s="1"/>
  <c r="F232" i="1"/>
  <c r="F231" i="1" s="1"/>
  <c r="F230" i="1" s="1"/>
  <c r="E232" i="1"/>
  <c r="E231" i="1" s="1"/>
  <c r="E230" i="1" s="1"/>
  <c r="F229" i="1"/>
  <c r="F228" i="1" s="1"/>
  <c r="E229" i="1"/>
  <c r="E228" i="1" s="1"/>
  <c r="F227" i="1"/>
  <c r="F226" i="1" s="1"/>
  <c r="E227" i="1"/>
  <c r="E226" i="1" s="1"/>
  <c r="F225" i="1"/>
  <c r="F224" i="1" s="1"/>
  <c r="E225" i="1"/>
  <c r="E224" i="1" s="1"/>
  <c r="F222" i="1"/>
  <c r="F221" i="1" s="1"/>
  <c r="E222" i="1"/>
  <c r="E221" i="1" s="1"/>
  <c r="F220" i="1"/>
  <c r="F219" i="1" s="1"/>
  <c r="E220" i="1"/>
  <c r="E219" i="1" s="1"/>
  <c r="F218" i="1"/>
  <c r="F215" i="1"/>
  <c r="F214" i="1" s="1"/>
  <c r="F213" i="1" s="1"/>
  <c r="E215" i="1"/>
  <c r="E214" i="1"/>
  <c r="E213" i="1" s="1"/>
  <c r="F212" i="1"/>
  <c r="F211" i="1" s="1"/>
  <c r="E212" i="1"/>
  <c r="E211" i="1" s="1"/>
  <c r="F210" i="1"/>
  <c r="F209" i="1" s="1"/>
  <c r="E210" i="1"/>
  <c r="E209" i="1" s="1"/>
  <c r="F208" i="1"/>
  <c r="F207" i="1" s="1"/>
  <c r="E208" i="1"/>
  <c r="E207" i="1" s="1"/>
  <c r="F206" i="1"/>
  <c r="F205" i="1" s="1"/>
  <c r="E206" i="1"/>
  <c r="E205" i="1" s="1"/>
  <c r="F204" i="1"/>
  <c r="F203" i="1" s="1"/>
  <c r="E204" i="1"/>
  <c r="E203" i="1" s="1"/>
  <c r="F202" i="1"/>
  <c r="F201" i="1" s="1"/>
  <c r="E202" i="1"/>
  <c r="E201" i="1" s="1"/>
  <c r="E200" i="1" s="1"/>
  <c r="F199" i="1"/>
  <c r="F198" i="1" s="1"/>
  <c r="F197" i="1" s="1"/>
  <c r="E199" i="1"/>
  <c r="E198" i="1" s="1"/>
  <c r="E197" i="1" s="1"/>
  <c r="F196" i="1"/>
  <c r="F195" i="1" s="1"/>
  <c r="F194" i="1" s="1"/>
  <c r="E196" i="1"/>
  <c r="E195" i="1" s="1"/>
  <c r="E194" i="1"/>
  <c r="F193" i="1"/>
  <c r="F192" i="1" s="1"/>
  <c r="F191" i="1" s="1"/>
  <c r="E193" i="1"/>
  <c r="E192" i="1" s="1"/>
  <c r="E191" i="1" s="1"/>
  <c r="F190" i="1"/>
  <c r="F189" i="1" s="1"/>
  <c r="E190" i="1"/>
  <c r="E189" i="1" s="1"/>
  <c r="F188" i="1"/>
  <c r="E188" i="1"/>
  <c r="F187" i="1"/>
  <c r="F186" i="1" s="1"/>
  <c r="E187" i="1"/>
  <c r="E186" i="1" s="1"/>
  <c r="F185" i="1"/>
  <c r="F184" i="1" s="1"/>
  <c r="F183" i="1" s="1"/>
  <c r="F182" i="1" s="1"/>
  <c r="E185" i="1"/>
  <c r="E184" i="1" s="1"/>
  <c r="E183" i="1" s="1"/>
  <c r="E182" i="1" s="1"/>
  <c r="F181" i="1"/>
  <c r="F180" i="1" s="1"/>
  <c r="E181" i="1"/>
  <c r="E180" i="1" s="1"/>
  <c r="F179" i="1"/>
  <c r="F178" i="1" s="1"/>
  <c r="E179" i="1"/>
  <c r="E178" i="1" s="1"/>
  <c r="F177" i="1"/>
  <c r="F176" i="1" s="1"/>
  <c r="E177" i="1"/>
  <c r="E176" i="1" s="1"/>
  <c r="E175" i="1" s="1"/>
  <c r="F174" i="1"/>
  <c r="F173" i="1" s="1"/>
  <c r="F172" i="1" s="1"/>
  <c r="E174" i="1"/>
  <c r="E173" i="1" s="1"/>
  <c r="E172" i="1" s="1"/>
  <c r="F171" i="1"/>
  <c r="E171" i="1"/>
  <c r="E170" i="1" s="1"/>
  <c r="F170" i="1"/>
  <c r="F169" i="1"/>
  <c r="E169" i="1"/>
  <c r="E168" i="1" s="1"/>
  <c r="F168" i="1"/>
  <c r="F167" i="1"/>
  <c r="E167" i="1"/>
  <c r="E166" i="1" s="1"/>
  <c r="F166" i="1"/>
  <c r="F165" i="1"/>
  <c r="E165" i="1"/>
  <c r="E164" i="1" s="1"/>
  <c r="F164" i="1"/>
  <c r="F163" i="1"/>
  <c r="E163" i="1"/>
  <c r="E162" i="1" s="1"/>
  <c r="F162" i="1"/>
  <c r="F161" i="1"/>
  <c r="E161" i="1"/>
  <c r="E160" i="1" s="1"/>
  <c r="F160" i="1"/>
  <c r="F159" i="1"/>
  <c r="E159" i="1"/>
  <c r="E158" i="1" s="1"/>
  <c r="F158" i="1"/>
  <c r="F156" i="1"/>
  <c r="F155" i="1" s="1"/>
  <c r="F154" i="1" s="1"/>
  <c r="E156" i="1"/>
  <c r="E155" i="1" s="1"/>
  <c r="E154" i="1" s="1"/>
  <c r="F153" i="1"/>
  <c r="F152" i="1" s="1"/>
  <c r="F151" i="1" s="1"/>
  <c r="E153" i="1"/>
  <c r="E152" i="1"/>
  <c r="E151" i="1" s="1"/>
  <c r="F150" i="1"/>
  <c r="F149" i="1" s="1"/>
  <c r="F148" i="1" s="1"/>
  <c r="E150" i="1"/>
  <c r="E149" i="1" s="1"/>
  <c r="E148" i="1" s="1"/>
  <c r="F147" i="1"/>
  <c r="F146" i="1" s="1"/>
  <c r="F145" i="1" s="1"/>
  <c r="E147" i="1"/>
  <c r="E146" i="1" s="1"/>
  <c r="E145" i="1" s="1"/>
  <c r="F142" i="1"/>
  <c r="F141" i="1" s="1"/>
  <c r="E142" i="1"/>
  <c r="E141" i="1" s="1"/>
  <c r="F140" i="1"/>
  <c r="F139" i="1" s="1"/>
  <c r="E140" i="1"/>
  <c r="E139" i="1"/>
  <c r="F137" i="1"/>
  <c r="F136" i="1" s="1"/>
  <c r="E137" i="1"/>
  <c r="E136" i="1" s="1"/>
  <c r="F135" i="1"/>
  <c r="F134" i="1" s="1"/>
  <c r="E135" i="1"/>
  <c r="E134" i="1"/>
  <c r="F133" i="1"/>
  <c r="F132" i="1" s="1"/>
  <c r="E133" i="1"/>
  <c r="E132" i="1" s="1"/>
  <c r="F130" i="1"/>
  <c r="F129" i="1" s="1"/>
  <c r="F128" i="1" s="1"/>
  <c r="E130" i="1"/>
  <c r="E129" i="1" s="1"/>
  <c r="E128" i="1" s="1"/>
  <c r="F127" i="1"/>
  <c r="F126" i="1" s="1"/>
  <c r="E127" i="1"/>
  <c r="E126" i="1" s="1"/>
  <c r="F125" i="1"/>
  <c r="F124" i="1" s="1"/>
  <c r="E125" i="1"/>
  <c r="E124" i="1" s="1"/>
  <c r="F123" i="1"/>
  <c r="F122" i="1" s="1"/>
  <c r="E123" i="1"/>
  <c r="E122" i="1" s="1"/>
  <c r="F121" i="1"/>
  <c r="F120" i="1" s="1"/>
  <c r="F119" i="1" s="1"/>
  <c r="E121" i="1"/>
  <c r="E120" i="1" s="1"/>
  <c r="E119" i="1" s="1"/>
  <c r="F117" i="1"/>
  <c r="F116" i="1" s="1"/>
  <c r="F115" i="1" s="1"/>
  <c r="E117" i="1"/>
  <c r="E116" i="1" s="1"/>
  <c r="E115" i="1" s="1"/>
  <c r="F114" i="1"/>
  <c r="F113" i="1" s="1"/>
  <c r="F112" i="1" s="1"/>
  <c r="E114" i="1"/>
  <c r="E113" i="1" s="1"/>
  <c r="E112" i="1" s="1"/>
  <c r="F111" i="1"/>
  <c r="E111" i="1"/>
  <c r="E110" i="1" s="1"/>
  <c r="E109" i="1" s="1"/>
  <c r="F110" i="1"/>
  <c r="F109" i="1" s="1"/>
  <c r="F108" i="1"/>
  <c r="F107" i="1" s="1"/>
  <c r="F106" i="1" s="1"/>
  <c r="E108" i="1"/>
  <c r="E107" i="1" s="1"/>
  <c r="E106" i="1" s="1"/>
  <c r="F103" i="1"/>
  <c r="E103" i="1"/>
  <c r="E102" i="1" s="1"/>
  <c r="F102" i="1"/>
  <c r="F101" i="1"/>
  <c r="F100" i="1" s="1"/>
  <c r="F99" i="1" s="1"/>
  <c r="E101" i="1"/>
  <c r="E100" i="1" s="1"/>
  <c r="E99" i="1" s="1"/>
  <c r="F98" i="1"/>
  <c r="F97" i="1" s="1"/>
  <c r="E98" i="1"/>
  <c r="E97" i="1" s="1"/>
  <c r="F94" i="1"/>
  <c r="F93" i="1" s="1"/>
  <c r="F92" i="1" s="1"/>
  <c r="E94" i="1"/>
  <c r="E93" i="1" s="1"/>
  <c r="E92" i="1" s="1"/>
  <c r="F91" i="1"/>
  <c r="E91" i="1"/>
  <c r="E90" i="1" s="1"/>
  <c r="E89" i="1" s="1"/>
  <c r="F90" i="1"/>
  <c r="F89" i="1" s="1"/>
  <c r="F88" i="1"/>
  <c r="F87" i="1" s="1"/>
  <c r="E88" i="1"/>
  <c r="E87" i="1" s="1"/>
  <c r="F86" i="1"/>
  <c r="F85" i="1" s="1"/>
  <c r="E86" i="1"/>
  <c r="E85" i="1" s="1"/>
  <c r="F84" i="1"/>
  <c r="F83" i="1" s="1"/>
  <c r="E84" i="1"/>
  <c r="E83" i="1"/>
  <c r="F82" i="1"/>
  <c r="F81" i="1" s="1"/>
  <c r="E82" i="1"/>
  <c r="E81" i="1" s="1"/>
  <c r="F80" i="1"/>
  <c r="F79" i="1" s="1"/>
  <c r="E80" i="1"/>
  <c r="E79" i="1"/>
  <c r="F78" i="1"/>
  <c r="F77" i="1" s="1"/>
  <c r="E78" i="1"/>
  <c r="E77" i="1" s="1"/>
  <c r="F76" i="1"/>
  <c r="F75" i="1" s="1"/>
  <c r="E76" i="1"/>
  <c r="E75" i="1" s="1"/>
  <c r="F74" i="1"/>
  <c r="F73" i="1" s="1"/>
  <c r="E74" i="1"/>
  <c r="E73" i="1"/>
  <c r="F70" i="1"/>
  <c r="F69" i="1" s="1"/>
  <c r="E70" i="1"/>
  <c r="E69" i="1" s="1"/>
  <c r="F68" i="1"/>
  <c r="F67" i="1" s="1"/>
  <c r="E68" i="1"/>
  <c r="E67" i="1" s="1"/>
  <c r="F65" i="1"/>
  <c r="E65" i="1"/>
  <c r="E64" i="1" s="1"/>
  <c r="F64" i="1"/>
  <c r="F63" i="1"/>
  <c r="E63" i="1"/>
  <c r="E62" i="1" s="1"/>
  <c r="F62" i="1"/>
  <c r="F61" i="1"/>
  <c r="F60" i="1" s="1"/>
  <c r="E61" i="1"/>
  <c r="E60" i="1" s="1"/>
  <c r="F59" i="1"/>
  <c r="F58" i="1" s="1"/>
  <c r="F57" i="1" s="1"/>
  <c r="E59" i="1"/>
  <c r="E58" i="1" s="1"/>
  <c r="F54" i="1"/>
  <c r="F53" i="1" s="1"/>
  <c r="E54" i="1"/>
  <c r="E53" i="1"/>
  <c r="F52" i="1"/>
  <c r="F51" i="1" s="1"/>
  <c r="E52" i="1"/>
  <c r="E51" i="1" s="1"/>
  <c r="F50" i="1"/>
  <c r="F49" i="1" s="1"/>
  <c r="E50" i="1"/>
  <c r="E49" i="1"/>
  <c r="F46" i="1"/>
  <c r="F45" i="1" s="1"/>
  <c r="E46" i="1"/>
  <c r="E45" i="1" s="1"/>
  <c r="F44" i="1"/>
  <c r="F43" i="1" s="1"/>
  <c r="E44" i="1"/>
  <c r="E43" i="1" s="1"/>
  <c r="F42" i="1"/>
  <c r="F41" i="1" s="1"/>
  <c r="E42" i="1"/>
  <c r="E41" i="1"/>
  <c r="F40" i="1"/>
  <c r="F39" i="1" s="1"/>
  <c r="E40" i="1"/>
  <c r="E39" i="1" s="1"/>
  <c r="F36" i="1"/>
  <c r="F35" i="1" s="1"/>
  <c r="E36" i="1"/>
  <c r="E35" i="1" s="1"/>
  <c r="F34" i="1"/>
  <c r="F33" i="1" s="1"/>
  <c r="E33" i="1"/>
  <c r="F32" i="1"/>
  <c r="F31" i="1" s="1"/>
  <c r="E32" i="1"/>
  <c r="E31" i="1"/>
  <c r="F28" i="1"/>
  <c r="F27" i="1" s="1"/>
  <c r="E28" i="1"/>
  <c r="E27" i="1" s="1"/>
  <c r="F26" i="1"/>
  <c r="F25" i="1" s="1"/>
  <c r="E26" i="1"/>
  <c r="E25" i="1" s="1"/>
  <c r="F24" i="1"/>
  <c r="F23" i="1" s="1"/>
  <c r="E24" i="1"/>
  <c r="E23" i="1" s="1"/>
  <c r="E22" i="1" s="1"/>
  <c r="E21" i="1" s="1"/>
  <c r="F20" i="1"/>
  <c r="F19" i="1" s="1"/>
  <c r="F18" i="1" s="1"/>
  <c r="E20" i="1"/>
  <c r="E19" i="1" s="1"/>
  <c r="E18" i="1" s="1"/>
  <c r="F17" i="1"/>
  <c r="F16" i="1" s="1"/>
  <c r="F15" i="1" s="1"/>
  <c r="E17" i="1"/>
  <c r="E16" i="1" s="1"/>
  <c r="E15" i="1" s="1"/>
  <c r="F14" i="1"/>
  <c r="F13" i="1" s="1"/>
  <c r="E14" i="1"/>
  <c r="E13" i="1" s="1"/>
  <c r="F12" i="1"/>
  <c r="F11" i="1" s="1"/>
  <c r="E12" i="1"/>
  <c r="E11" i="1"/>
  <c r="E131" i="1" l="1"/>
  <c r="E118" i="1"/>
  <c r="E66" i="1"/>
  <c r="F131" i="1"/>
  <c r="F118" i="1" s="1"/>
  <c r="E144" i="1"/>
  <c r="F157" i="1"/>
  <c r="E298" i="1"/>
  <c r="F378" i="1"/>
  <c r="E378" i="1"/>
  <c r="E386" i="1"/>
  <c r="F408" i="1"/>
  <c r="E157" i="1"/>
  <c r="E317" i="1"/>
  <c r="F175" i="1"/>
  <c r="F223" i="1"/>
  <c r="F317" i="1"/>
  <c r="F394" i="1"/>
  <c r="E38" i="1"/>
  <c r="E37" i="1" s="1"/>
  <c r="E48" i="1"/>
  <c r="E47" i="1" s="1"/>
  <c r="F10" i="1"/>
  <c r="F9" i="1" s="1"/>
  <c r="F138" i="1"/>
  <c r="F217" i="1"/>
  <c r="F216" i="1" s="1"/>
  <c r="F314" i="1"/>
  <c r="E336" i="1"/>
  <c r="F345" i="1"/>
  <c r="E10" i="1"/>
  <c r="E138" i="1"/>
  <c r="E368" i="1"/>
  <c r="F105" i="1"/>
  <c r="F104" i="1" s="1"/>
  <c r="E217" i="1"/>
  <c r="F238" i="1"/>
  <c r="F254" i="1"/>
  <c r="E291" i="1"/>
  <c r="F298" i="1"/>
  <c r="F291" i="1" s="1"/>
  <c r="E394" i="1"/>
  <c r="F399" i="1"/>
  <c r="F413" i="1"/>
  <c r="E30" i="1"/>
  <c r="E29" i="1" s="1"/>
  <c r="F30" i="1"/>
  <c r="F29" i="1" s="1"/>
  <c r="F72" i="1"/>
  <c r="F71" i="1" s="1"/>
  <c r="E96" i="1"/>
  <c r="E95" i="1" s="1"/>
  <c r="E9" i="1"/>
  <c r="E8" i="1" s="1"/>
  <c r="F22" i="1"/>
  <c r="F21" i="1" s="1"/>
  <c r="F38" i="1"/>
  <c r="F37" i="1" s="1"/>
  <c r="F48" i="1"/>
  <c r="F47" i="1" s="1"/>
  <c r="E57" i="1"/>
  <c r="E56" i="1" s="1"/>
  <c r="E55" i="1" s="1"/>
  <c r="E105" i="1"/>
  <c r="E104" i="1" s="1"/>
  <c r="F66" i="1"/>
  <c r="F56" i="1" s="1"/>
  <c r="E72" i="1"/>
  <c r="E71" i="1" s="1"/>
  <c r="F96" i="1"/>
  <c r="F95" i="1" s="1"/>
  <c r="F200" i="1"/>
  <c r="E218" i="1"/>
  <c r="E253" i="1"/>
  <c r="E252" i="1" s="1"/>
  <c r="F302" i="1"/>
  <c r="F301" i="1" s="1"/>
  <c r="F336" i="1"/>
  <c r="F363" i="1"/>
  <c r="E373" i="1"/>
  <c r="E414" i="1"/>
  <c r="F253" i="1"/>
  <c r="E314" i="1"/>
  <c r="F324" i="1"/>
  <c r="E345" i="1"/>
  <c r="F358" i="1"/>
  <c r="E399" i="1"/>
  <c r="F144" i="1"/>
  <c r="E223" i="1"/>
  <c r="E363" i="1"/>
  <c r="E358" i="1" s="1"/>
  <c r="F373" i="1"/>
  <c r="F357" i="1" l="1"/>
  <c r="F313" i="1" s="1"/>
  <c r="E357" i="1"/>
  <c r="E313" i="1" s="1"/>
  <c r="F8" i="1"/>
  <c r="E216" i="1"/>
  <c r="E143" i="1" s="1"/>
  <c r="F55" i="1"/>
  <c r="F252" i="1"/>
  <c r="F143" i="1" s="1"/>
  <c r="F7" i="1" s="1"/>
  <c r="E7" i="1" l="1"/>
</calcChain>
</file>

<file path=xl/sharedStrings.xml><?xml version="1.0" encoding="utf-8"?>
<sst xmlns="http://schemas.openxmlformats.org/spreadsheetml/2006/main" count="1019" uniqueCount="324">
  <si>
    <t/>
  </si>
  <si>
    <t>тыс. рублей</t>
  </si>
  <si>
    <t>Наименование</t>
  </si>
  <si>
    <t>КЦСР</t>
  </si>
  <si>
    <t>КВР</t>
  </si>
  <si>
    <t>РзПР</t>
  </si>
  <si>
    <t>Сумма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</si>
  <si>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</si>
  <si>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</si>
  <si>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</si>
  <si>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</si>
  <si>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</si>
  <si>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</si>
  <si>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</si>
  <si>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</si>
  <si>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</si>
  <si>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</si>
  <si>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</si>
  <si>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</si>
  <si>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Софинансирование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</si>
  <si>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42101L5193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</si>
  <si>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</si>
  <si>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</si>
  <si>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</si>
  <si>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</si>
  <si>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</si>
  <si>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</si>
  <si>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4220144199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</si>
  <si>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</si>
  <si>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</si>
  <si>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</si>
  <si>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</si>
  <si>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</si>
  <si>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</si>
  <si>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</si>
  <si>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4230144099</t>
  </si>
  <si>
    <t>Софинансирование на осуществление мероприятий по капитальному ремонту объектов муниципальной собственности в сфере культуры</t>
  </si>
  <si>
    <t>42301S2120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</si>
  <si>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</si>
  <si>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</si>
  <si>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</si>
  <si>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</si>
  <si>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Дополнительное образование</t>
  </si>
  <si>
    <t>0703</t>
  </si>
  <si>
    <t>Закупка товаров, работ и услуг для  государственных (муниципальных)  нужд</t>
  </si>
  <si>
    <t>Закупка товаров, работ и услуг для обеспечения государственных (муниципальных)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</si>
  <si>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</si>
  <si>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</si>
  <si>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 xml:space="preserve">Основное мероприятие: Обеспечение деятельности аппарата МКУ  Управления культуры </t>
  </si>
  <si>
    <t>4250100204</t>
  </si>
  <si>
    <t>Другие вопросы в области культуры, кинематографии</t>
  </si>
  <si>
    <t>0804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</si>
  <si>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</si>
  <si>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</si>
  <si>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</si>
  <si>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</si>
  <si>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</si>
  <si>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</si>
  <si>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</si>
  <si>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</si>
  <si>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</si>
  <si>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</si>
  <si>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</si>
  <si>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</si>
  <si>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</si>
  <si>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</si>
  <si>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</si>
  <si>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</si>
  <si>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</si>
  <si>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</si>
  <si>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</si>
  <si>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</si>
  <si>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</si>
  <si>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</si>
  <si>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</si>
  <si>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</si>
  <si>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</si>
  <si>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43201S2989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</si>
  <si>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</si>
  <si>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</si>
  <si>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</si>
  <si>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Предоставление субсидий  бюджетным, автономным учреждениям  и иным некоммерческим организациям 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</si>
  <si>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</si>
  <si>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</si>
  <si>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</si>
  <si>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</si>
  <si>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</si>
  <si>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</si>
  <si>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</si>
  <si>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</si>
  <si>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</si>
  <si>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</si>
  <si>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</si>
  <si>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</si>
  <si>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</si>
  <si>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</si>
  <si>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</si>
  <si>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</si>
  <si>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</si>
  <si>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</si>
  <si>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</si>
  <si>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</si>
  <si>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</si>
  <si>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</si>
  <si>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</si>
  <si>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</si>
  <si>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</si>
  <si>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</si>
  <si>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</si>
  <si>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</si>
  <si>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 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</si>
  <si>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</si>
  <si>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</si>
  <si>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4350100204</t>
  </si>
  <si>
    <t>Другие вопросы в области образования</t>
  </si>
  <si>
    <t>0709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</si>
  <si>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</si>
  <si>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</si>
  <si>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Закупка товаров, работ и услуг для государственных (муниципальных) нужд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</si>
  <si>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</si>
  <si>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</si>
  <si>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</si>
  <si>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</si>
  <si>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Муниципальные программы муниципальных учреждений</t>
  </si>
  <si>
    <t>4360000000</t>
  </si>
  <si>
    <t>Муниципальная программа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</si>
  <si>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</si>
  <si>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4360379501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</si>
  <si>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</si>
  <si>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</si>
  <si>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</si>
  <si>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</si>
  <si>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</si>
  <si>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</si>
  <si>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</si>
  <si>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</si>
  <si>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4360579511</t>
  </si>
  <si>
    <t>Другие  общегосударственные  вопросы</t>
  </si>
  <si>
    <t>0113</t>
  </si>
  <si>
    <t>Капитальные вложения в объекты государственной (муниципальной)собственности</t>
  </si>
  <si>
    <t>Жилищно-коммунальное хозяйство</t>
  </si>
  <si>
    <t>0501</t>
  </si>
  <si>
    <t>Софинансирование создание в общественных организациях, расположенных в сельской местности, условий для занятий физической культурой и спортом</t>
  </si>
  <si>
    <t>436Е250971</t>
  </si>
  <si>
    <t>Финансирование создание в общественных организациях, расположенных в сельской местности, условий для занятий физической культурой и спортом</t>
  </si>
  <si>
    <t xml:space="preserve">Другие вопросы в области культуры и кинематографии </t>
  </si>
  <si>
    <t>43605S2760</t>
  </si>
  <si>
    <t>Физкультура и спорт</t>
  </si>
  <si>
    <t>1101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</si>
  <si>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</si>
  <si>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</si>
  <si>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</si>
  <si>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</si>
  <si>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</si>
  <si>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4360700000</t>
  </si>
  <si>
    <t>4360779513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</si>
  <si>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</si>
  <si>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43607S2590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</si>
  <si>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</si>
  <si>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 xml:space="preserve">Муниципальная программа "Аппаратно-программный комплекс "Безопасный город" на 2019-2021 годы" </t>
  </si>
  <si>
    <t>4360800000</t>
  </si>
  <si>
    <t>Обеспечение деятельности МКУ "Единая дежурно-диспетчерская служба муниципального образования Балаганский район"</t>
  </si>
  <si>
    <t>4360820290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</si>
  <si>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</si>
  <si>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</si>
  <si>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</si>
  <si>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Закупка товаров, работ и услуг для государственных (муниципальных)нужд</t>
  </si>
  <si>
    <t>4360879514</t>
  </si>
  <si>
    <t>Муниципальная программа "Противодействие коррупции в муниципальном образовании Балаганский на 2019-2021 годы"</t>
  </si>
  <si>
    <t>4360979515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</si>
  <si>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</si>
  <si>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4361079516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</si>
  <si>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</si>
  <si>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</si>
  <si>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</si>
  <si>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</si>
  <si>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</si>
  <si>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</si>
  <si>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Муниципальная программа "Защита  окружающей  среды  в муниципальном образовании Балаганский  район на 2019-2024 годы"</t>
  </si>
  <si>
    <t>4361379523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</si>
  <si>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</si>
  <si>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</si>
  <si>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</si>
  <si>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4361479500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</si>
  <si>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</si>
  <si>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4361479501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</si>
  <si>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</si>
  <si>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4361479502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</si>
  <si>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</si>
  <si>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</si>
  <si>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</si>
  <si>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4361579524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</si>
  <si>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</si>
  <si>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</si>
  <si>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</si>
  <si>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</si>
  <si>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</si>
  <si>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</si>
  <si>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</si>
  <si>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</si>
  <si>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Капитальные вложения в объекты  государственной (муниципальной)собственности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</si>
  <si>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</si>
  <si>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1 "Повышение эффективности бюджетных расходов муниципального образования Балаганский район  на 2019-2024 годы"</t>
  </si>
  <si>
    <t>4361900000</t>
  </si>
  <si>
    <t>Обеспечение деятельности высшего должностного лица  органа местного самоуправления</t>
  </si>
  <si>
    <t>4361900203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</si>
  <si>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</si>
  <si>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</si>
  <si>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Обеспечение деятельности органов местного самоуправления</t>
  </si>
  <si>
    <t>4361900204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</si>
  <si>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</si>
  <si>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</si>
  <si>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</si>
  <si>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</si>
  <si>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Обеспечение деятельности Контрольно-счетной палаты муниципального образования Балаганского района</t>
  </si>
  <si>
    <t>4361900224</t>
  </si>
  <si>
    <t>Обеспечение деятельности Муниципального казенного учреждение Централизованная бухгалтерия муниципального образования Балаганский район</t>
  </si>
  <si>
    <t>4361920290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</si>
  <si>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</si>
  <si>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4361945799</t>
  </si>
  <si>
    <t>Периодическая печать и издательства</t>
  </si>
  <si>
    <t>1202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</si>
  <si>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</si>
  <si>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4361972792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</si>
  <si>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</si>
  <si>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</si>
  <si>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Дополнительное  образование детей</t>
  </si>
  <si>
    <t>Культура</t>
  </si>
  <si>
    <t>Другие вопросы в области культуры и кинематографии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</si>
  <si>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</si>
  <si>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43619S2972</t>
  </si>
  <si>
    <t>Основное меропрятие "Оплата услуг ЖКХ"</t>
  </si>
  <si>
    <t>4361979501</t>
  </si>
  <si>
    <t>Основное мероприятие: "Автоматизация процессов учета в муниципальном образовании Балаганский район"</t>
  </si>
  <si>
    <t>4361979502</t>
  </si>
  <si>
    <t>Подпрограмма 2 "Создание условий по финансовой устойчивости бюджетов поселений Балаганского района на 2019-2024 годы"</t>
  </si>
  <si>
    <t>Выравнивание  бюджетной  обеспеченности  поселений  из  районного фонда   финансовой поддержки</t>
  </si>
  <si>
    <t>4361921601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</si>
  <si>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</si>
  <si>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</si>
  <si>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</si>
  <si>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</si>
  <si>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4361972680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</si>
  <si>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</si>
  <si>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43619S2680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</si>
  <si>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</si>
  <si>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4362079527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</si>
  <si>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</si>
  <si>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</si>
  <si>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</si>
  <si>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</si>
  <si>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</si>
  <si>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</si>
  <si>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</si>
  <si>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</si>
  <si>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</si>
  <si>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</si>
  <si>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</si>
  <si>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</si>
  <si>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</si>
  <si>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 xml:space="preserve">Обеспечение деятельности администрации муниципального образования Балаганский район 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</si>
  <si>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</si>
  <si>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</si>
  <si>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</si>
  <si>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</si>
  <si>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</si>
  <si>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</si>
  <si>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</si>
  <si>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 налоговых и таможенных органов и органов финансового  (финансово - бюджетного) надзора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</si>
  <si>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</si>
  <si>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</si>
  <si>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Контрольно-счетная палата органа местного самоуправления </t>
  </si>
  <si>
    <t>9110500224</t>
  </si>
  <si>
    <t>9110600224</t>
  </si>
  <si>
    <t>Обеспечение деятельности   Контрольно-счетной палаты Балаганского района</t>
  </si>
  <si>
    <t>Обеспечение деятельности  Контрольно-счетной палаты Балаганского района</t>
  </si>
  <si>
    <t>Закупка товаров, работ и услуг для муниципальных нужд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</si>
  <si>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</si>
  <si>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</si>
  <si>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</si>
  <si>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</si>
  <si>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</si>
  <si>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</si>
  <si>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</si>
  <si>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</si>
  <si>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</si>
  <si>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</si>
  <si>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</si>
  <si>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</si>
  <si>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</si>
  <si>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</si>
  <si>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</si>
  <si>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</si>
  <si>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</si>
  <si>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</si>
  <si>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</si>
  <si>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</si>
  <si>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</si>
  <si>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</si>
  <si>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Сельское хозяйство и рыболовство</t>
  </si>
  <si>
    <t>0405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</si>
  <si>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</si>
  <si>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</si>
  <si>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</si>
  <si>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</si>
  <si>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отдельных областных государственных полномочий  в области противодействия коррупции</t>
  </si>
  <si>
    <t>9110473160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</si>
  <si>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</si>
  <si>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</si>
  <si>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</si>
  <si>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 xml:space="preserve">Профессиональная подготовка, переподготовка и повышение квалификации </t>
  </si>
  <si>
    <t>МКУ Управление архитектуры и градостроительства муниципального образования Балаганский район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</si>
  <si>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</si>
  <si>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</si>
  <si>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</si>
  <si>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</si>
  <si>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</si>
  <si>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</si>
  <si>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</si>
  <si>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Обеспечение  деятельности периодической печати и издания</t>
  </si>
  <si>
    <t>9190045799</t>
  </si>
  <si>
    <t>Приложение 8                                                                                   к решению Думы Балаганского района "О бюджете муниципального образования Балаганский район на 2020 год и на плановый период 2021 и 2022 годов"                от 20.12.2019 года №10/1-РД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</si>
  <si>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2021-2022 ГОДЫ</t>
  </si>
  <si>
    <t>Приложение 7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  27 .01.2020 года  №1/1-РД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</si>
</sst>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?"/>
    <numFmt numFmtId="167" formatCode="000000"/>
  </numFmts>
  <fonts count="8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4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right" wrapText="1"/>
    </xf>
    <xf numFmtId="165" fontId="1" fillId="2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right" wrapText="1"/>
    </xf>
    <xf numFmtId="165" fontId="1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/>
    <xf numFmtId="49" fontId="1" fillId="0" borderId="2" xfId="1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1" fillId="2" borderId="3" xfId="0" applyFont="1" applyFill="1" applyBorder="1" applyAlignment="1">
      <alignment horizontal="right" wrapText="1"/>
    </xf>
    <xf numFmtId="166" fontId="4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/>
    <xf numFmtId="0" fontId="4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7" fillId="0" borderId="0" xfId="0" applyFont="1" applyFill="1"/>
    <xf numFmtId="0" fontId="1" fillId="0" borderId="3" xfId="0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7" fontId="1" fillId="0" borderId="2" xfId="0" applyNumberFormat="1" applyFont="1" applyFill="1" applyBorder="1" applyAlignment="1">
      <alignment horizontal="left" vertical="center" wrapText="1"/>
    </xf>
    <xf numFmtId="164" fontId="0" fillId="0" borderId="0" xfId="0" applyNumberFormat="1" applyFill="1"/>
    <xf numFmtId="164" fontId="3" fillId="0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0" fillId="0" borderId="0" xfId="0" applyAlignment="1">
      <alignment readingOrder="1"/>
    </xf>
    <xf numFmtId="0" fontId="3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/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81;%20&#1076;&#1086;&#1089;&#1090;&#1091;&#1087;\&#1064;&#1072;&#1073;&#1083;&#1086;&#1085;%202021-22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  <sheetName val="Лист1"/>
    </sheetNames>
    <sheetDataSet>
      <sheetData sheetId="0">
        <row r="12">
          <cell r="G12">
            <v>4690.6000000000004</v>
          </cell>
        </row>
        <row r="16">
          <cell r="G16">
            <v>4433.5</v>
          </cell>
          <cell r="H16">
            <v>4633.6000000000004</v>
          </cell>
        </row>
        <row r="20">
          <cell r="G20">
            <v>66</v>
          </cell>
          <cell r="H20">
            <v>65.900000000000006</v>
          </cell>
        </row>
        <row r="24">
          <cell r="G24">
            <v>10</v>
          </cell>
          <cell r="H24">
            <v>10</v>
          </cell>
        </row>
        <row r="30">
          <cell r="G30">
            <v>181.1</v>
          </cell>
          <cell r="H30">
            <v>166.1</v>
          </cell>
        </row>
        <row r="37">
          <cell r="G37">
            <v>7.5</v>
          </cell>
          <cell r="H37">
            <v>7.5</v>
          </cell>
        </row>
        <row r="42">
          <cell r="G42">
            <v>28</v>
          </cell>
          <cell r="H42">
            <v>28</v>
          </cell>
        </row>
        <row r="47">
          <cell r="G47">
            <v>1.5</v>
          </cell>
          <cell r="H47">
            <v>1.5</v>
          </cell>
        </row>
        <row r="51">
          <cell r="G51">
            <v>2</v>
          </cell>
          <cell r="H51">
            <v>2</v>
          </cell>
        </row>
        <row r="55">
          <cell r="G55">
            <v>3</v>
          </cell>
          <cell r="H55">
            <v>0</v>
          </cell>
        </row>
        <row r="60">
          <cell r="G60">
            <v>40</v>
          </cell>
          <cell r="H60">
            <v>40</v>
          </cell>
        </row>
        <row r="65">
          <cell r="G65">
            <v>139.5</v>
          </cell>
          <cell r="H65">
            <v>139.5</v>
          </cell>
        </row>
        <row r="73">
          <cell r="G73">
            <v>9651.5</v>
          </cell>
          <cell r="H73">
            <v>7214.4</v>
          </cell>
        </row>
        <row r="77">
          <cell r="G77">
            <v>51.7</v>
          </cell>
          <cell r="H77">
            <v>51.7</v>
          </cell>
        </row>
        <row r="81">
          <cell r="G81">
            <v>2.7</v>
          </cell>
          <cell r="H81">
            <v>2.7</v>
          </cell>
        </row>
        <row r="87">
          <cell r="G87">
            <v>2331.5</v>
          </cell>
          <cell r="H87">
            <v>1813.7</v>
          </cell>
        </row>
        <row r="92">
          <cell r="G92">
            <v>1076.5999999999999</v>
          </cell>
          <cell r="H92">
            <v>1017.0999999999999</v>
          </cell>
        </row>
        <row r="97">
          <cell r="G97">
            <v>613.80000000000007</v>
          </cell>
          <cell r="H97">
            <v>613.80000000000007</v>
          </cell>
        </row>
        <row r="101">
          <cell r="G101">
            <v>8.3000000000000007</v>
          </cell>
          <cell r="H101">
            <v>8.3000000000000007</v>
          </cell>
        </row>
        <row r="106">
          <cell r="G106">
            <v>237.7</v>
          </cell>
          <cell r="H106">
            <v>349.6</v>
          </cell>
        </row>
        <row r="112">
          <cell r="H112">
            <v>8585</v>
          </cell>
        </row>
        <row r="116">
          <cell r="G116">
            <v>109.7</v>
          </cell>
          <cell r="H116">
            <v>0</v>
          </cell>
        </row>
        <row r="122">
          <cell r="G122">
            <v>2328.3000000000002</v>
          </cell>
          <cell r="H122">
            <v>831.5</v>
          </cell>
        </row>
        <row r="128">
          <cell r="G128">
            <v>1511.6</v>
          </cell>
          <cell r="H128">
            <v>1597.1</v>
          </cell>
        </row>
        <row r="133">
          <cell r="G133">
            <v>117.2</v>
          </cell>
          <cell r="H133">
            <v>120.2</v>
          </cell>
        </row>
        <row r="139">
          <cell r="G139">
            <v>53.4</v>
          </cell>
          <cell r="H139">
            <v>53.4</v>
          </cell>
        </row>
        <row r="143">
          <cell r="G143">
            <v>5</v>
          </cell>
          <cell r="H143">
            <v>5</v>
          </cell>
        </row>
        <row r="146">
          <cell r="G146">
            <v>30</v>
          </cell>
          <cell r="H146">
            <v>30</v>
          </cell>
        </row>
        <row r="151">
          <cell r="G151">
            <v>37</v>
          </cell>
          <cell r="H151">
            <v>37</v>
          </cell>
        </row>
        <row r="154">
          <cell r="G154">
            <v>188</v>
          </cell>
          <cell r="H154">
            <v>188</v>
          </cell>
        </row>
        <row r="158">
          <cell r="G158">
            <v>32</v>
          </cell>
          <cell r="H158">
            <v>32</v>
          </cell>
        </row>
        <row r="162">
          <cell r="G162">
            <v>18</v>
          </cell>
          <cell r="H162">
            <v>18</v>
          </cell>
        </row>
        <row r="168">
          <cell r="G168">
            <v>206.2</v>
          </cell>
          <cell r="H168">
            <v>189.1</v>
          </cell>
        </row>
        <row r="178">
          <cell r="G178">
            <v>11.9</v>
          </cell>
          <cell r="H178">
            <v>11.9</v>
          </cell>
        </row>
        <row r="181">
          <cell r="G181">
            <v>8965.1</v>
          </cell>
          <cell r="H181">
            <v>8965.1</v>
          </cell>
        </row>
        <row r="185">
          <cell r="G185">
            <v>202.6</v>
          </cell>
          <cell r="H185">
            <v>202.6</v>
          </cell>
        </row>
        <row r="191">
          <cell r="G191">
            <v>52968.1</v>
          </cell>
          <cell r="H191">
            <v>52968.1</v>
          </cell>
        </row>
        <row r="195">
          <cell r="G195">
            <v>425</v>
          </cell>
          <cell r="H195">
            <v>425</v>
          </cell>
        </row>
        <row r="202">
          <cell r="G202">
            <v>9675.5</v>
          </cell>
          <cell r="H202">
            <v>9612.5</v>
          </cell>
        </row>
        <row r="206">
          <cell r="G206">
            <v>154106.79999999999</v>
          </cell>
          <cell r="H206">
            <v>154106.79999999999</v>
          </cell>
        </row>
        <row r="210">
          <cell r="G210">
            <v>1439</v>
          </cell>
          <cell r="H210">
            <v>1439</v>
          </cell>
        </row>
        <row r="214">
          <cell r="G214">
            <v>75.7</v>
          </cell>
          <cell r="H214">
            <v>75.7</v>
          </cell>
        </row>
        <row r="218">
          <cell r="G218">
            <v>2352.1</v>
          </cell>
          <cell r="H218">
            <v>2352.1</v>
          </cell>
        </row>
        <row r="222">
          <cell r="G222">
            <v>123.8</v>
          </cell>
          <cell r="H222">
            <v>123.8</v>
          </cell>
        </row>
        <row r="226">
          <cell r="G226">
            <v>0</v>
          </cell>
          <cell r="H226">
            <v>3342.1</v>
          </cell>
        </row>
        <row r="230">
          <cell r="G230">
            <v>0</v>
          </cell>
          <cell r="H230">
            <v>175.9</v>
          </cell>
        </row>
        <row r="235">
          <cell r="G235">
            <v>422.2</v>
          </cell>
          <cell r="H235">
            <v>318.8</v>
          </cell>
        </row>
        <row r="239">
          <cell r="G239">
            <v>22.2</v>
          </cell>
          <cell r="H239">
            <v>16.8</v>
          </cell>
        </row>
        <row r="244">
          <cell r="G244">
            <v>2137.5</v>
          </cell>
          <cell r="H244">
            <v>0</v>
          </cell>
        </row>
        <row r="248">
          <cell r="G248">
            <v>112.5</v>
          </cell>
          <cell r="H248">
            <v>0</v>
          </cell>
        </row>
        <row r="254">
          <cell r="G254">
            <v>8101.2</v>
          </cell>
          <cell r="H254">
            <v>8102.2</v>
          </cell>
        </row>
        <row r="258">
          <cell r="G258">
            <v>145</v>
          </cell>
          <cell r="H258">
            <v>145</v>
          </cell>
        </row>
        <row r="264">
          <cell r="G264">
            <v>945.1</v>
          </cell>
          <cell r="H264">
            <v>840.8</v>
          </cell>
        </row>
        <row r="271">
          <cell r="G271">
            <v>40</v>
          </cell>
          <cell r="H271">
            <v>40</v>
          </cell>
        </row>
        <row r="276">
          <cell r="G276">
            <v>40</v>
          </cell>
          <cell r="H276">
            <v>40</v>
          </cell>
        </row>
        <row r="280">
          <cell r="G280">
            <v>8.5</v>
          </cell>
          <cell r="H280">
            <v>8.5</v>
          </cell>
        </row>
        <row r="285">
          <cell r="G285">
            <v>1.5</v>
          </cell>
          <cell r="H285">
            <v>1.5</v>
          </cell>
        </row>
        <row r="289">
          <cell r="G289">
            <v>1.5</v>
          </cell>
          <cell r="H289">
            <v>1.5</v>
          </cell>
        </row>
        <row r="293">
          <cell r="G293">
            <v>3</v>
          </cell>
          <cell r="H293">
            <v>0</v>
          </cell>
        </row>
        <row r="300">
          <cell r="G300">
            <v>657</v>
          </cell>
          <cell r="H300">
            <v>657</v>
          </cell>
        </row>
        <row r="304">
          <cell r="G304">
            <v>34.700000000000003</v>
          </cell>
          <cell r="H304">
            <v>34.700000000000003</v>
          </cell>
        </row>
        <row r="308">
          <cell r="G308">
            <v>249.9</v>
          </cell>
          <cell r="H308">
            <v>249.9</v>
          </cell>
        </row>
        <row r="311">
          <cell r="G311">
            <v>300</v>
          </cell>
          <cell r="H311">
            <v>300</v>
          </cell>
        </row>
        <row r="317">
          <cell r="G317">
            <v>1991.9</v>
          </cell>
          <cell r="H317">
            <v>2219.8000000000002</v>
          </cell>
        </row>
        <row r="322">
          <cell r="G322">
            <v>493.4</v>
          </cell>
          <cell r="H322">
            <v>493.4</v>
          </cell>
        </row>
        <row r="326">
          <cell r="G326">
            <v>8.1</v>
          </cell>
          <cell r="H326">
            <v>8.1</v>
          </cell>
        </row>
        <row r="330">
          <cell r="G330">
            <v>298.8</v>
          </cell>
          <cell r="H330">
            <v>298.8</v>
          </cell>
        </row>
        <row r="334">
          <cell r="G334">
            <v>2668</v>
          </cell>
          <cell r="H334">
            <v>2898.3999999999996</v>
          </cell>
        </row>
        <row r="339">
          <cell r="G339">
            <v>40</v>
          </cell>
          <cell r="H339">
            <v>40</v>
          </cell>
        </row>
        <row r="343">
          <cell r="G343">
            <v>768.2</v>
          </cell>
          <cell r="H343">
            <v>768.2</v>
          </cell>
        </row>
        <row r="346">
          <cell r="G346">
            <v>1095.5999999999999</v>
          </cell>
          <cell r="H346">
            <v>1095.5999999999999</v>
          </cell>
        </row>
        <row r="351">
          <cell r="G351">
            <v>600</v>
          </cell>
          <cell r="H351">
            <v>600</v>
          </cell>
        </row>
        <row r="355">
          <cell r="G355">
            <v>100</v>
          </cell>
          <cell r="H355">
            <v>100</v>
          </cell>
        </row>
        <row r="359">
          <cell r="G359">
            <v>43</v>
          </cell>
          <cell r="H359">
            <v>43</v>
          </cell>
        </row>
        <row r="362">
          <cell r="G362">
            <v>50</v>
          </cell>
          <cell r="H362">
            <v>50</v>
          </cell>
        </row>
        <row r="367">
          <cell r="G367">
            <v>198.1</v>
          </cell>
          <cell r="H367">
            <v>198.1</v>
          </cell>
        </row>
        <row r="370">
          <cell r="G370">
            <v>261.7</v>
          </cell>
          <cell r="H370">
            <v>261.7</v>
          </cell>
        </row>
        <row r="374">
          <cell r="G374">
            <v>30</v>
          </cell>
          <cell r="H374">
            <v>30</v>
          </cell>
        </row>
        <row r="380">
          <cell r="G380">
            <v>2096.3999999999996</v>
          </cell>
          <cell r="H380">
            <v>2096.3999999999996</v>
          </cell>
        </row>
        <row r="392">
          <cell r="G392">
            <v>10168.200000000001</v>
          </cell>
          <cell r="H392">
            <v>10168.200000000001</v>
          </cell>
        </row>
        <row r="401">
          <cell r="G401">
            <v>10</v>
          </cell>
          <cell r="H401">
            <v>10</v>
          </cell>
        </row>
        <row r="404">
          <cell r="G404">
            <v>863.9</v>
          </cell>
          <cell r="H404">
            <v>863.9</v>
          </cell>
        </row>
        <row r="408">
          <cell r="G408">
            <v>3</v>
          </cell>
          <cell r="H408">
            <v>3</v>
          </cell>
        </row>
        <row r="414">
          <cell r="G414">
            <v>6927.6</v>
          </cell>
          <cell r="H414">
            <v>7461.4</v>
          </cell>
        </row>
        <row r="421">
          <cell r="G421">
            <v>1409.4</v>
          </cell>
          <cell r="H421">
            <v>1293.0999999999999</v>
          </cell>
        </row>
        <row r="422">
          <cell r="G422">
            <v>232.8</v>
          </cell>
          <cell r="H422">
            <v>201.6</v>
          </cell>
        </row>
        <row r="423">
          <cell r="G423">
            <v>381.3</v>
          </cell>
          <cell r="H423">
            <v>433</v>
          </cell>
        </row>
        <row r="428">
          <cell r="G428">
            <v>3</v>
          </cell>
          <cell r="H428">
            <v>3</v>
          </cell>
        </row>
        <row r="431">
          <cell r="G431">
            <v>105.9</v>
          </cell>
          <cell r="H431">
            <v>105.9</v>
          </cell>
        </row>
        <row r="434">
          <cell r="G434">
            <v>1.1000000000000001</v>
          </cell>
          <cell r="H434">
            <v>1.1000000000000001</v>
          </cell>
        </row>
        <row r="439">
          <cell r="G439">
            <v>22.6</v>
          </cell>
          <cell r="H439">
            <v>22.6</v>
          </cell>
        </row>
        <row r="445">
          <cell r="G445">
            <v>6232</v>
          </cell>
          <cell r="H445">
            <v>7176.7</v>
          </cell>
        </row>
        <row r="450">
          <cell r="G450">
            <v>4153.8999999999996</v>
          </cell>
          <cell r="H450">
            <v>3624.7</v>
          </cell>
        </row>
        <row r="455">
          <cell r="G455">
            <v>1420.4</v>
          </cell>
          <cell r="H455">
            <v>1420.4</v>
          </cell>
        </row>
        <row r="461">
          <cell r="G461">
            <v>3</v>
          </cell>
          <cell r="H461">
            <v>0</v>
          </cell>
        </row>
        <row r="466">
          <cell r="G466">
            <v>30</v>
          </cell>
          <cell r="H466">
            <v>30</v>
          </cell>
        </row>
        <row r="470">
          <cell r="G470">
            <v>4.2</v>
          </cell>
          <cell r="H470">
            <v>4.2</v>
          </cell>
        </row>
        <row r="478">
          <cell r="G478">
            <v>9638.7999999999993</v>
          </cell>
          <cell r="H478">
            <v>10092.700000000001</v>
          </cell>
        </row>
        <row r="482">
          <cell r="G482">
            <v>31430.6</v>
          </cell>
          <cell r="H482">
            <v>31505.3</v>
          </cell>
        </row>
        <row r="486">
          <cell r="G486">
            <v>314.3</v>
          </cell>
          <cell r="H486">
            <v>315.10000000000002</v>
          </cell>
        </row>
        <row r="495">
          <cell r="G495">
            <v>2051</v>
          </cell>
          <cell r="H495">
            <v>2051</v>
          </cell>
        </row>
        <row r="503">
          <cell r="G503">
            <v>17463.099999999999</v>
          </cell>
          <cell r="H503">
            <v>18840.3</v>
          </cell>
        </row>
        <row r="508">
          <cell r="G508">
            <v>5623.7000000000007</v>
          </cell>
          <cell r="H508">
            <v>5159.3999999999996</v>
          </cell>
        </row>
        <row r="515">
          <cell r="G515">
            <v>27</v>
          </cell>
          <cell r="H515">
            <v>27</v>
          </cell>
        </row>
        <row r="518">
          <cell r="G518">
            <v>2634.3</v>
          </cell>
          <cell r="H518">
            <v>2634.3</v>
          </cell>
        </row>
        <row r="522">
          <cell r="G522">
            <v>72</v>
          </cell>
          <cell r="H522">
            <v>72</v>
          </cell>
        </row>
        <row r="531">
          <cell r="G531">
            <v>3.8</v>
          </cell>
          <cell r="H531">
            <v>25.7</v>
          </cell>
        </row>
        <row r="537">
          <cell r="G537">
            <v>400</v>
          </cell>
          <cell r="H537">
            <v>400</v>
          </cell>
        </row>
        <row r="542">
          <cell r="G542">
            <v>467.5</v>
          </cell>
          <cell r="H542">
            <v>467.5</v>
          </cell>
        </row>
        <row r="547">
          <cell r="G547">
            <v>99.6</v>
          </cell>
          <cell r="H547">
            <v>99.6</v>
          </cell>
        </row>
        <row r="553">
          <cell r="G553">
            <v>599.70000000000005</v>
          </cell>
          <cell r="H553">
            <v>599.70000000000005</v>
          </cell>
        </row>
        <row r="556">
          <cell r="G556">
            <v>55.2</v>
          </cell>
          <cell r="H556">
            <v>55.2</v>
          </cell>
        </row>
        <row r="561">
          <cell r="G561">
            <v>599.70000000000005</v>
          </cell>
          <cell r="H561">
            <v>599.70000000000005</v>
          </cell>
        </row>
        <row r="565">
          <cell r="G565">
            <v>55.2</v>
          </cell>
          <cell r="H565">
            <v>55.2</v>
          </cell>
        </row>
        <row r="570">
          <cell r="G570">
            <v>0.7</v>
          </cell>
          <cell r="H570">
            <v>0.7</v>
          </cell>
        </row>
        <row r="574">
          <cell r="G574">
            <v>13.4</v>
          </cell>
          <cell r="H574">
            <v>13.4</v>
          </cell>
        </row>
        <row r="578">
          <cell r="G578">
            <v>1</v>
          </cell>
          <cell r="H578">
            <v>1</v>
          </cell>
        </row>
        <row r="585">
          <cell r="G585">
            <v>10</v>
          </cell>
          <cell r="H585">
            <v>10</v>
          </cell>
        </row>
        <row r="586">
          <cell r="G586">
            <v>78</v>
          </cell>
          <cell r="H586">
            <v>78</v>
          </cell>
        </row>
        <row r="593">
          <cell r="G593">
            <v>2290.1000000000004</v>
          </cell>
          <cell r="H593">
            <v>2290.1000000000004</v>
          </cell>
        </row>
        <row r="598">
          <cell r="G598">
            <v>1238.7</v>
          </cell>
          <cell r="H598">
            <v>1238.7</v>
          </cell>
        </row>
        <row r="604">
          <cell r="G604">
            <v>1600</v>
          </cell>
          <cell r="H604">
            <v>1600</v>
          </cell>
        </row>
        <row r="608">
          <cell r="G608">
            <v>331</v>
          </cell>
          <cell r="H608">
            <v>331</v>
          </cell>
        </row>
        <row r="614">
          <cell r="G614">
            <v>226.8</v>
          </cell>
          <cell r="H614">
            <v>226.8</v>
          </cell>
        </row>
        <row r="618">
          <cell r="G618">
            <v>8.4</v>
          </cell>
          <cell r="H618">
            <v>8.4</v>
          </cell>
        </row>
        <row r="622">
          <cell r="G622">
            <v>14.4</v>
          </cell>
          <cell r="H622">
            <v>14.4</v>
          </cell>
        </row>
        <row r="628">
          <cell r="G628">
            <v>334.6</v>
          </cell>
          <cell r="H628">
            <v>334.6</v>
          </cell>
        </row>
        <row r="633">
          <cell r="G633">
            <v>51</v>
          </cell>
          <cell r="H633">
            <v>51</v>
          </cell>
        </row>
        <row r="638">
          <cell r="G638">
            <v>3041.2000000000003</v>
          </cell>
          <cell r="H638">
            <v>3041.2000000000003</v>
          </cell>
        </row>
        <row r="642">
          <cell r="G642">
            <v>344.09999999999997</v>
          </cell>
          <cell r="H642">
            <v>344.09999999999997</v>
          </cell>
        </row>
        <row r="646">
          <cell r="G646">
            <v>1</v>
          </cell>
          <cell r="H646">
            <v>1</v>
          </cell>
        </row>
        <row r="649">
          <cell r="G649">
            <v>16.100000000000001</v>
          </cell>
          <cell r="H649">
            <v>16.100000000000001</v>
          </cell>
        </row>
        <row r="652">
          <cell r="G652">
            <v>826.8</v>
          </cell>
          <cell r="H652">
            <v>826.8</v>
          </cell>
        </row>
        <row r="661">
          <cell r="G661">
            <v>3803.6</v>
          </cell>
          <cell r="H661">
            <v>4091.1000000000004</v>
          </cell>
        </row>
        <row r="666">
          <cell r="G666">
            <v>117.80000000000001</v>
          </cell>
          <cell r="H666">
            <v>117.80000000000001</v>
          </cell>
        </row>
        <row r="673">
          <cell r="G673">
            <v>1105.1999999999998</v>
          </cell>
          <cell r="H673">
            <v>1013.9000000000001</v>
          </cell>
        </row>
        <row r="678">
          <cell r="G678">
            <v>271.2</v>
          </cell>
          <cell r="H678">
            <v>271.2</v>
          </cell>
        </row>
        <row r="684">
          <cell r="G684">
            <v>9</v>
          </cell>
          <cell r="H684">
            <v>9</v>
          </cell>
        </row>
        <row r="688">
          <cell r="G688">
            <v>8.4</v>
          </cell>
          <cell r="H688">
            <v>8.4</v>
          </cell>
        </row>
        <row r="695">
          <cell r="G695">
            <v>493.2</v>
          </cell>
          <cell r="H695">
            <v>493.2</v>
          </cell>
        </row>
        <row r="700">
          <cell r="G700">
            <v>3.9</v>
          </cell>
          <cell r="H700">
            <v>3.9</v>
          </cell>
        </row>
        <row r="706">
          <cell r="G706">
            <v>1200</v>
          </cell>
          <cell r="H706">
            <v>1200</v>
          </cell>
        </row>
        <row r="710">
          <cell r="G710">
            <v>1425.2</v>
          </cell>
          <cell r="H710">
            <v>1425.2</v>
          </cell>
        </row>
        <row r="715">
          <cell r="G715">
            <v>276</v>
          </cell>
          <cell r="H715">
            <v>276</v>
          </cell>
        </row>
        <row r="722">
          <cell r="G722">
            <v>60</v>
          </cell>
          <cell r="H722">
            <v>60</v>
          </cell>
        </row>
        <row r="727">
          <cell r="G727">
            <v>21</v>
          </cell>
          <cell r="H727">
            <v>9</v>
          </cell>
        </row>
        <row r="731">
          <cell r="G731">
            <v>4.8</v>
          </cell>
          <cell r="H731">
            <v>4.8</v>
          </cell>
        </row>
        <row r="735">
          <cell r="G735">
            <v>40</v>
          </cell>
          <cell r="H735">
            <v>40</v>
          </cell>
        </row>
        <row r="742">
          <cell r="G742">
            <v>3.6</v>
          </cell>
          <cell r="H742">
            <v>3.6</v>
          </cell>
        </row>
        <row r="746">
          <cell r="G746">
            <v>24</v>
          </cell>
          <cell r="H746">
            <v>24</v>
          </cell>
        </row>
        <row r="750">
          <cell r="G750">
            <v>25.8</v>
          </cell>
          <cell r="H750">
            <v>25.8</v>
          </cell>
        </row>
        <row r="754">
          <cell r="G754">
            <v>2</v>
          </cell>
          <cell r="H754">
            <v>2</v>
          </cell>
        </row>
        <row r="762">
          <cell r="G762">
            <v>3593</v>
          </cell>
          <cell r="H762">
            <v>3737</v>
          </cell>
        </row>
        <row r="768">
          <cell r="G768">
            <v>296.10000000000002</v>
          </cell>
          <cell r="H768">
            <v>296.10000000000002</v>
          </cell>
        </row>
        <row r="771">
          <cell r="G771">
            <v>5.3</v>
          </cell>
          <cell r="H771">
            <v>5.3</v>
          </cell>
        </row>
        <row r="775">
          <cell r="G775">
            <v>299.89999999999998</v>
          </cell>
          <cell r="H775">
            <v>299.89999999999998</v>
          </cell>
        </row>
        <row r="779">
          <cell r="G779">
            <v>15</v>
          </cell>
          <cell r="H779">
            <v>15</v>
          </cell>
        </row>
        <row r="784">
          <cell r="G784">
            <v>599.70000000000005</v>
          </cell>
          <cell r="H784">
            <v>599.70000000000005</v>
          </cell>
        </row>
        <row r="788">
          <cell r="G788">
            <v>60</v>
          </cell>
          <cell r="H788">
            <v>60</v>
          </cell>
        </row>
        <row r="795">
          <cell r="G795">
            <v>30000</v>
          </cell>
          <cell r="H795">
            <v>122553.7</v>
          </cell>
        </row>
        <row r="798">
          <cell r="G798">
            <v>303</v>
          </cell>
          <cell r="H798">
            <v>1237.9000000000001</v>
          </cell>
        </row>
        <row r="802">
          <cell r="G802">
            <v>789</v>
          </cell>
          <cell r="H802">
            <v>789</v>
          </cell>
        </row>
        <row r="810">
          <cell r="G810">
            <v>1204.2</v>
          </cell>
          <cell r="H810">
            <v>1297.8</v>
          </cell>
        </row>
        <row r="815">
          <cell r="G815">
            <v>380.6</v>
          </cell>
          <cell r="H815">
            <v>349.2</v>
          </cell>
        </row>
        <row r="822">
          <cell r="G822">
            <v>690.1</v>
          </cell>
          <cell r="H822">
            <v>690.1</v>
          </cell>
        </row>
        <row r="831">
          <cell r="G831">
            <v>44.8</v>
          </cell>
          <cell r="H831">
            <v>44.8</v>
          </cell>
        </row>
        <row r="835">
          <cell r="G835">
            <v>468.30000000000007</v>
          </cell>
          <cell r="H835">
            <v>468.30000000000007</v>
          </cell>
        </row>
        <row r="840">
          <cell r="G840">
            <v>45</v>
          </cell>
          <cell r="H840">
            <v>45</v>
          </cell>
        </row>
        <row r="847">
          <cell r="G847">
            <v>5</v>
          </cell>
          <cell r="H847">
            <v>5</v>
          </cell>
        </row>
        <row r="856">
          <cell r="G856">
            <v>1859.3</v>
          </cell>
          <cell r="H856">
            <v>1859.3</v>
          </cell>
        </row>
        <row r="861">
          <cell r="G861">
            <v>425.8</v>
          </cell>
          <cell r="H861">
            <v>425.8</v>
          </cell>
        </row>
        <row r="868">
          <cell r="G868">
            <v>759.90000000000009</v>
          </cell>
          <cell r="H868">
            <v>759.90000000000009</v>
          </cell>
        </row>
        <row r="873">
          <cell r="G873">
            <v>33</v>
          </cell>
          <cell r="H873">
            <v>33</v>
          </cell>
        </row>
        <row r="877">
          <cell r="G877">
            <v>0.2</v>
          </cell>
          <cell r="H877">
            <v>0.2</v>
          </cell>
        </row>
        <row r="883">
          <cell r="G883">
            <v>32.799999999999997</v>
          </cell>
          <cell r="H883">
            <v>32.799999999999997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9"/>
  <sheetViews>
    <sheetView tabSelected="1" workbookViewId="0">
      <selection activeCell="C1" sqref="C1:F1"/>
    </sheetView>
  </sheetViews>
  <sheetFormatPr defaultRowHeight="15" x14ac:dyDescent="0.25"/>
  <cols>
    <col min="1" max="1" width="68.28515625" style="1" customWidth="1"/>
    <col min="2" max="2" width="15.28515625" style="4" customWidth="1"/>
    <col min="3" max="3" width="14" style="61" customWidth="1"/>
    <col min="4" max="4" width="10.7109375" style="61" customWidth="1"/>
    <col min="5" max="5" width="16.140625" style="4" customWidth="1"/>
    <col min="6" max="6" width="15.5703125" style="1" customWidth="1"/>
    <col min="7" max="16384" width="9.140625" style="1"/>
  </cols>
  <sheetData>
    <row r="1" spans="1:7" ht="125.25" customHeight="1" x14ac:dyDescent="0.25">
      <c r="B1" s="1"/>
      <c r="C1" s="71" t="s">
        <v>323</v>
      </c>
      <c r="D1" s="72"/>
      <c r="E1" s="72"/>
      <c r="F1" s="72"/>
      <c r="G1" s="62"/>
    </row>
    <row r="2" spans="1:7" ht="100.5" customHeight="1" x14ac:dyDescent="0.25">
      <c r="A2" s="2"/>
      <c r="B2" s="1"/>
      <c r="C2" s="63" t="s">
        <v>321</v>
      </c>
      <c r="D2" s="64"/>
      <c r="E2" s="64"/>
      <c r="F2" s="64"/>
      <c r="G2" s="3"/>
    </row>
    <row r="3" spans="1:7" ht="15.75" x14ac:dyDescent="0.25">
      <c r="A3" s="2"/>
      <c r="C3" s="65"/>
      <c r="D3" s="65"/>
      <c r="E3" s="65"/>
      <c r="F3" s="65"/>
      <c r="G3" s="5"/>
    </row>
    <row r="4" spans="1:7" ht="51" customHeight="1" x14ac:dyDescent="0.25">
      <c r="A4" s="66" t="s">
        <v>322</v>
      </c>
      <c r="B4" s="67"/>
      <c r="C4" s="67"/>
      <c r="D4" s="67"/>
      <c r="E4" s="67"/>
      <c r="F4" s="68"/>
    </row>
    <row r="5" spans="1:7" x14ac:dyDescent="0.25">
      <c r="A5" s="6" t="s">
        <v>0</v>
      </c>
      <c r="B5" s="7" t="s">
        <v>0</v>
      </c>
      <c r="C5" s="8" t="s">
        <v>0</v>
      </c>
      <c r="D5" s="69" t="s">
        <v>1</v>
      </c>
      <c r="E5" s="69"/>
      <c r="F5" s="70"/>
    </row>
    <row r="6" spans="1:7" x14ac:dyDescent="0.25">
      <c r="A6" s="9" t="s">
        <v>2</v>
      </c>
      <c r="B6" s="10" t="s">
        <v>3</v>
      </c>
      <c r="C6" s="11" t="s">
        <v>4</v>
      </c>
      <c r="D6" s="11" t="s">
        <v>5</v>
      </c>
      <c r="E6" s="10" t="s">
        <v>6</v>
      </c>
      <c r="F6" s="10" t="s">
        <v>6</v>
      </c>
    </row>
    <row r="7" spans="1:7" x14ac:dyDescent="0.25">
      <c r="A7" s="12" t="s">
        <v>7</v>
      </c>
      <c r="B7" s="13"/>
      <c r="C7" s="14"/>
      <c r="D7" s="15"/>
      <c r="E7" s="16">
        <f>E8+E55+E143+E313</f>
        <v>451713.3</v>
      </c>
      <c r="F7" s="16">
        <f>F8+F55+F143+F313</f>
        <v>544544</v>
      </c>
    </row>
    <row r="8" spans="1:7" ht="30" x14ac:dyDescent="0.25">
      <c r="A8" s="17" t="s">
        <v>8</v>
      </c>
      <c r="B8" s="13" t="s">
        <v>9</v>
      </c>
      <c r="C8" s="14"/>
      <c r="D8" s="15"/>
      <c r="E8" s="18">
        <f>E9+E21+E29+E37+E47</f>
        <v>26832.2</v>
      </c>
      <c r="F8" s="18">
        <f>F9+F21+F29+F37+F47</f>
        <v>23958.799999999999</v>
      </c>
    </row>
    <row r="9" spans="1:7" ht="30" x14ac:dyDescent="0.25">
      <c r="A9" s="17" t="s">
        <v>10</v>
      </c>
      <c r="B9" s="13" t="s">
        <v>11</v>
      </c>
      <c r="C9" s="14"/>
      <c r="D9" s="15"/>
      <c r="E9" s="19">
        <f>E10+E15+E18</f>
        <v>9713.4000000000015</v>
      </c>
      <c r="F9" s="19">
        <f>F10+F15+F18</f>
        <v>7276.2999999999993</v>
      </c>
    </row>
    <row r="10" spans="1:7" ht="30" x14ac:dyDescent="0.25">
      <c r="A10" s="17" t="s">
        <v>12</v>
      </c>
      <c r="B10" s="13" t="s">
        <v>13</v>
      </c>
      <c r="C10" s="14"/>
      <c r="D10" s="15"/>
      <c r="E10" s="19">
        <f>E11+E13</f>
        <v>9659</v>
      </c>
      <c r="F10" s="19">
        <f>F11+F13</f>
        <v>7221.9</v>
      </c>
    </row>
    <row r="11" spans="1:7" ht="30" x14ac:dyDescent="0.25">
      <c r="A11" s="20" t="s">
        <v>14</v>
      </c>
      <c r="B11" s="21" t="s">
        <v>13</v>
      </c>
      <c r="C11" s="14">
        <v>600</v>
      </c>
      <c r="D11" s="15"/>
      <c r="E11" s="22">
        <f>SUM(E12)</f>
        <v>7.5</v>
      </c>
      <c r="F11" s="22">
        <f>SUM(F12)</f>
        <v>7.5</v>
      </c>
    </row>
    <row r="12" spans="1:7" ht="30" x14ac:dyDescent="0.25">
      <c r="A12" s="12" t="s">
        <v>15</v>
      </c>
      <c r="B12" s="13" t="s">
        <v>13</v>
      </c>
      <c r="C12" s="14">
        <v>600</v>
      </c>
      <c r="D12" s="15" t="s">
        <v>16</v>
      </c>
      <c r="E12" s="19">
        <f>SUM('[1]9'!G37)</f>
        <v>7.5</v>
      </c>
      <c r="F12" s="19">
        <f>SUM('[1]9'!H37)</f>
        <v>7.5</v>
      </c>
    </row>
    <row r="13" spans="1:7" ht="30" x14ac:dyDescent="0.25">
      <c r="A13" s="20" t="s">
        <v>14</v>
      </c>
      <c r="B13" s="13" t="s">
        <v>13</v>
      </c>
      <c r="C13" s="14">
        <v>600</v>
      </c>
      <c r="D13" s="15"/>
      <c r="E13" s="18">
        <f>E14</f>
        <v>9651.5</v>
      </c>
      <c r="F13" s="18">
        <f>F14</f>
        <v>7214.4</v>
      </c>
    </row>
    <row r="14" spans="1:7" x14ac:dyDescent="0.25">
      <c r="A14" s="12" t="s">
        <v>17</v>
      </c>
      <c r="B14" s="13" t="s">
        <v>13</v>
      </c>
      <c r="C14" s="14">
        <v>600</v>
      </c>
      <c r="D14" s="15" t="s">
        <v>18</v>
      </c>
      <c r="E14" s="23">
        <f>SUM('[1]9'!G73)</f>
        <v>9651.5</v>
      </c>
      <c r="F14" s="23">
        <f>SUM('[1]9'!H73)</f>
        <v>7214.4</v>
      </c>
    </row>
    <row r="15" spans="1:7" ht="90" x14ac:dyDescent="0.25">
      <c r="A15" s="24" t="s">
        <v>19</v>
      </c>
      <c r="B15" s="25" t="s">
        <v>20</v>
      </c>
      <c r="C15" s="14"/>
      <c r="D15" s="15"/>
      <c r="E15" s="26">
        <f>E16</f>
        <v>51.7</v>
      </c>
      <c r="F15" s="26">
        <f>F16</f>
        <v>51.7</v>
      </c>
    </row>
    <row r="16" spans="1:7" ht="30" x14ac:dyDescent="0.25">
      <c r="A16" s="27" t="s">
        <v>14</v>
      </c>
      <c r="B16" s="25" t="s">
        <v>20</v>
      </c>
      <c r="C16" s="14">
        <v>600</v>
      </c>
      <c r="D16" s="15"/>
      <c r="E16" s="26">
        <f>E17</f>
        <v>51.7</v>
      </c>
      <c r="F16" s="26">
        <f>F17</f>
        <v>51.7</v>
      </c>
    </row>
    <row r="17" spans="1:6" x14ac:dyDescent="0.25">
      <c r="A17" s="28" t="s">
        <v>17</v>
      </c>
      <c r="B17" s="25" t="s">
        <v>20</v>
      </c>
      <c r="C17" s="14">
        <v>600</v>
      </c>
      <c r="D17" s="15" t="s">
        <v>18</v>
      </c>
      <c r="E17" s="26">
        <f>SUM('[1]9'!G77)</f>
        <v>51.7</v>
      </c>
      <c r="F17" s="26">
        <f>SUM('[1]9'!H77)</f>
        <v>51.7</v>
      </c>
    </row>
    <row r="18" spans="1:6" ht="90" x14ac:dyDescent="0.25">
      <c r="A18" s="24" t="s">
        <v>21</v>
      </c>
      <c r="B18" s="25" t="s">
        <v>20</v>
      </c>
      <c r="C18" s="14"/>
      <c r="D18" s="15"/>
      <c r="E18" s="26">
        <f>E19</f>
        <v>2.7</v>
      </c>
      <c r="F18" s="26">
        <f>F19</f>
        <v>2.7</v>
      </c>
    </row>
    <row r="19" spans="1:6" ht="30" x14ac:dyDescent="0.25">
      <c r="A19" s="20" t="s">
        <v>14</v>
      </c>
      <c r="B19" s="25" t="s">
        <v>20</v>
      </c>
      <c r="C19" s="14">
        <v>600</v>
      </c>
      <c r="D19" s="15"/>
      <c r="E19" s="26">
        <f>E20</f>
        <v>2.7</v>
      </c>
      <c r="F19" s="26">
        <f>F20</f>
        <v>2.7</v>
      </c>
    </row>
    <row r="20" spans="1:6" x14ac:dyDescent="0.25">
      <c r="A20" s="12" t="s">
        <v>17</v>
      </c>
      <c r="B20" s="25" t="s">
        <v>20</v>
      </c>
      <c r="C20" s="14">
        <v>600</v>
      </c>
      <c r="D20" s="15" t="s">
        <v>18</v>
      </c>
      <c r="E20" s="26">
        <f>SUM('[1]9'!G81)</f>
        <v>2.7</v>
      </c>
      <c r="F20" s="26">
        <f>SUM('[1]9'!H81)</f>
        <v>2.7</v>
      </c>
    </row>
    <row r="21" spans="1:6" ht="30" x14ac:dyDescent="0.25">
      <c r="A21" s="17" t="s">
        <v>22</v>
      </c>
      <c r="B21" s="29" t="s">
        <v>23</v>
      </c>
      <c r="C21" s="30"/>
      <c r="D21" s="15"/>
      <c r="E21" s="31">
        <f>E22</f>
        <v>1698.7</v>
      </c>
      <c r="F21" s="31">
        <f>F22</f>
        <v>1639.2</v>
      </c>
    </row>
    <row r="22" spans="1:6" ht="30" x14ac:dyDescent="0.25">
      <c r="A22" s="17" t="s">
        <v>24</v>
      </c>
      <c r="B22" s="21" t="s">
        <v>25</v>
      </c>
      <c r="C22" s="32"/>
      <c r="D22" s="15"/>
      <c r="E22" s="31">
        <f>E23+E25+E27</f>
        <v>1698.7</v>
      </c>
      <c r="F22" s="31">
        <f>F23+F25+F27</f>
        <v>1639.2</v>
      </c>
    </row>
    <row r="23" spans="1:6" ht="75" x14ac:dyDescent="0.25">
      <c r="A23" s="17" t="s">
        <v>26</v>
      </c>
      <c r="B23" s="29" t="s">
        <v>27</v>
      </c>
      <c r="C23" s="30" t="s">
        <v>28</v>
      </c>
      <c r="D23" s="15"/>
      <c r="E23" s="31">
        <f>E24</f>
        <v>1076.5999999999999</v>
      </c>
      <c r="F23" s="31">
        <f>F24</f>
        <v>1017.0999999999999</v>
      </c>
    </row>
    <row r="24" spans="1:6" x14ac:dyDescent="0.25">
      <c r="A24" s="12" t="s">
        <v>17</v>
      </c>
      <c r="B24" s="29" t="s">
        <v>27</v>
      </c>
      <c r="C24" s="30" t="s">
        <v>28</v>
      </c>
      <c r="D24" s="15" t="s">
        <v>18</v>
      </c>
      <c r="E24" s="16">
        <f>SUM('[1]9'!G92)</f>
        <v>1076.5999999999999</v>
      </c>
      <c r="F24" s="16">
        <f>SUM('[1]9'!H92)</f>
        <v>1017.0999999999999</v>
      </c>
    </row>
    <row r="25" spans="1:6" ht="30" x14ac:dyDescent="0.25">
      <c r="A25" s="20" t="s">
        <v>29</v>
      </c>
      <c r="B25" s="29" t="s">
        <v>27</v>
      </c>
      <c r="C25" s="30" t="s">
        <v>30</v>
      </c>
      <c r="D25" s="15"/>
      <c r="E25" s="31">
        <f>E26</f>
        <v>613.80000000000007</v>
      </c>
      <c r="F25" s="31">
        <f>F26</f>
        <v>613.80000000000007</v>
      </c>
    </row>
    <row r="26" spans="1:6" x14ac:dyDescent="0.25">
      <c r="A26" s="12" t="s">
        <v>17</v>
      </c>
      <c r="B26" s="29" t="s">
        <v>27</v>
      </c>
      <c r="C26" s="30" t="s">
        <v>30</v>
      </c>
      <c r="D26" s="15" t="s">
        <v>18</v>
      </c>
      <c r="E26" s="31">
        <f>SUM('[1]9'!G97)</f>
        <v>613.80000000000007</v>
      </c>
      <c r="F26" s="31">
        <f>SUM('[1]9'!H97)</f>
        <v>613.80000000000007</v>
      </c>
    </row>
    <row r="27" spans="1:6" x14ac:dyDescent="0.25">
      <c r="A27" s="12" t="s">
        <v>31</v>
      </c>
      <c r="B27" s="29" t="s">
        <v>27</v>
      </c>
      <c r="C27" s="33">
        <v>800</v>
      </c>
      <c r="D27" s="32"/>
      <c r="E27" s="31">
        <f>E28</f>
        <v>8.3000000000000007</v>
      </c>
      <c r="F27" s="31">
        <f>F28</f>
        <v>8.3000000000000007</v>
      </c>
    </row>
    <row r="28" spans="1:6" x14ac:dyDescent="0.25">
      <c r="A28" s="12" t="s">
        <v>17</v>
      </c>
      <c r="B28" s="29" t="s">
        <v>27</v>
      </c>
      <c r="C28" s="33">
        <v>800</v>
      </c>
      <c r="D28" s="32" t="s">
        <v>18</v>
      </c>
      <c r="E28" s="31">
        <f>SUM('[1]9'!G101)</f>
        <v>8.3000000000000007</v>
      </c>
      <c r="F28" s="31">
        <f>SUM('[1]9'!H101)</f>
        <v>8.3000000000000007</v>
      </c>
    </row>
    <row r="29" spans="1:6" ht="45" x14ac:dyDescent="0.25">
      <c r="A29" s="17" t="s">
        <v>32</v>
      </c>
      <c r="B29" s="21" t="s">
        <v>33</v>
      </c>
      <c r="C29" s="14"/>
      <c r="D29" s="15"/>
      <c r="E29" s="31">
        <f>E30</f>
        <v>9278.3000000000011</v>
      </c>
      <c r="F29" s="31">
        <f>F30</f>
        <v>8613</v>
      </c>
    </row>
    <row r="30" spans="1:6" ht="45" x14ac:dyDescent="0.25">
      <c r="A30" s="17" t="s">
        <v>34</v>
      </c>
      <c r="B30" s="29" t="s">
        <v>35</v>
      </c>
      <c r="C30" s="14"/>
      <c r="D30" s="15"/>
      <c r="E30" s="23">
        <f>E31+E33+E35</f>
        <v>9278.3000000000011</v>
      </c>
      <c r="F30" s="23">
        <f>F31+F33+F35</f>
        <v>8613</v>
      </c>
    </row>
    <row r="31" spans="1:6" ht="30" x14ac:dyDescent="0.25">
      <c r="A31" s="20" t="s">
        <v>14</v>
      </c>
      <c r="B31" s="29" t="s">
        <v>35</v>
      </c>
      <c r="C31" s="14">
        <v>600</v>
      </c>
      <c r="D31" s="15"/>
      <c r="E31" s="31">
        <f>E32</f>
        <v>28</v>
      </c>
      <c r="F31" s="31">
        <f>F32</f>
        <v>28</v>
      </c>
    </row>
    <row r="32" spans="1:6" ht="30" x14ac:dyDescent="0.25">
      <c r="A32" s="12" t="s">
        <v>15</v>
      </c>
      <c r="B32" s="29" t="s">
        <v>35</v>
      </c>
      <c r="C32" s="14">
        <v>600</v>
      </c>
      <c r="D32" s="15" t="s">
        <v>16</v>
      </c>
      <c r="E32" s="31">
        <f>SUM('[1]9'!G42)</f>
        <v>28</v>
      </c>
      <c r="F32" s="31">
        <f>SUM('[1]9'!H42)</f>
        <v>28</v>
      </c>
    </row>
    <row r="33" spans="1:6" ht="30" x14ac:dyDescent="0.25">
      <c r="A33" s="12" t="s">
        <v>14</v>
      </c>
      <c r="B33" s="29" t="s">
        <v>35</v>
      </c>
      <c r="C33" s="14">
        <v>600</v>
      </c>
      <c r="D33" s="15"/>
      <c r="E33" s="31">
        <f>E34</f>
        <v>9140.6</v>
      </c>
      <c r="F33" s="31">
        <f>F34</f>
        <v>8585</v>
      </c>
    </row>
    <row r="34" spans="1:6" x14ac:dyDescent="0.25">
      <c r="A34" s="12" t="s">
        <v>17</v>
      </c>
      <c r="B34" s="29" t="s">
        <v>35</v>
      </c>
      <c r="C34" s="14">
        <v>600</v>
      </c>
      <c r="D34" s="15" t="s">
        <v>18</v>
      </c>
      <c r="E34" s="31">
        <v>9140.6</v>
      </c>
      <c r="F34" s="31">
        <f>SUM('[1]9'!H112)</f>
        <v>8585</v>
      </c>
    </row>
    <row r="35" spans="1:6" ht="45" x14ac:dyDescent="0.25">
      <c r="A35" s="20" t="s">
        <v>36</v>
      </c>
      <c r="B35" s="29" t="s">
        <v>37</v>
      </c>
      <c r="C35" s="14"/>
      <c r="D35" s="15"/>
      <c r="E35" s="31">
        <f>SUM(E36)</f>
        <v>109.7</v>
      </c>
      <c r="F35" s="31">
        <f>SUM(F36)</f>
        <v>0</v>
      </c>
    </row>
    <row r="36" spans="1:6" ht="30" x14ac:dyDescent="0.25">
      <c r="A36" s="20" t="s">
        <v>14</v>
      </c>
      <c r="B36" s="29" t="s">
        <v>37</v>
      </c>
      <c r="C36" s="14">
        <v>600</v>
      </c>
      <c r="D36" s="15" t="s">
        <v>18</v>
      </c>
      <c r="E36" s="31">
        <f>SUM('[1]9'!G116)</f>
        <v>109.7</v>
      </c>
      <c r="F36" s="31">
        <f>SUM('[1]9'!H116)</f>
        <v>0</v>
      </c>
    </row>
    <row r="37" spans="1:6" ht="45" x14ac:dyDescent="0.25">
      <c r="A37" s="34" t="s">
        <v>38</v>
      </c>
      <c r="B37" s="21" t="s">
        <v>39</v>
      </c>
      <c r="C37" s="14"/>
      <c r="D37" s="15"/>
      <c r="E37" s="31">
        <f>E38</f>
        <v>4511</v>
      </c>
      <c r="F37" s="31">
        <f>F38</f>
        <v>4711</v>
      </c>
    </row>
    <row r="38" spans="1:6" ht="60" x14ac:dyDescent="0.25">
      <c r="A38" s="34" t="s">
        <v>40</v>
      </c>
      <c r="B38" s="21" t="s">
        <v>41</v>
      </c>
      <c r="C38" s="14"/>
      <c r="D38" s="15"/>
      <c r="E38" s="31">
        <f>E39+E41+E43+E45</f>
        <v>4511</v>
      </c>
      <c r="F38" s="31">
        <f>F39+F41+F43+F45</f>
        <v>4711</v>
      </c>
    </row>
    <row r="39" spans="1:6" ht="45" x14ac:dyDescent="0.25">
      <c r="A39" s="34" t="s">
        <v>38</v>
      </c>
      <c r="B39" s="21" t="s">
        <v>41</v>
      </c>
      <c r="C39" s="14">
        <v>100</v>
      </c>
      <c r="D39" s="15"/>
      <c r="E39" s="31">
        <f>E40</f>
        <v>4433.5</v>
      </c>
      <c r="F39" s="31">
        <f>F40</f>
        <v>4633.6000000000004</v>
      </c>
    </row>
    <row r="40" spans="1:6" x14ac:dyDescent="0.25">
      <c r="A40" s="34" t="s">
        <v>42</v>
      </c>
      <c r="B40" s="21" t="s">
        <v>41</v>
      </c>
      <c r="C40" s="14">
        <v>100</v>
      </c>
      <c r="D40" s="15" t="s">
        <v>43</v>
      </c>
      <c r="E40" s="19">
        <f>SUM('[1]9'!G16)</f>
        <v>4433.5</v>
      </c>
      <c r="F40" s="19">
        <f>SUM('[1]9'!H16)</f>
        <v>4633.6000000000004</v>
      </c>
    </row>
    <row r="41" spans="1:6" ht="30" x14ac:dyDescent="0.25">
      <c r="A41" s="20" t="s">
        <v>44</v>
      </c>
      <c r="B41" s="21" t="s">
        <v>41</v>
      </c>
      <c r="C41" s="14" t="s">
        <v>30</v>
      </c>
      <c r="D41" s="15"/>
      <c r="E41" s="31">
        <f>E42</f>
        <v>66</v>
      </c>
      <c r="F41" s="31">
        <f>F42</f>
        <v>65.900000000000006</v>
      </c>
    </row>
    <row r="42" spans="1:6" x14ac:dyDescent="0.25">
      <c r="A42" s="12" t="s">
        <v>42</v>
      </c>
      <c r="B42" s="21" t="s">
        <v>41</v>
      </c>
      <c r="C42" s="14" t="s">
        <v>30</v>
      </c>
      <c r="D42" s="15" t="s">
        <v>43</v>
      </c>
      <c r="E42" s="31">
        <f>SUM('[1]9'!G20)</f>
        <v>66</v>
      </c>
      <c r="F42" s="31">
        <f>SUM('[1]9'!H20)</f>
        <v>65.900000000000006</v>
      </c>
    </row>
    <row r="43" spans="1:6" x14ac:dyDescent="0.25">
      <c r="A43" s="12" t="s">
        <v>31</v>
      </c>
      <c r="B43" s="21" t="s">
        <v>41</v>
      </c>
      <c r="C43" s="14">
        <v>800</v>
      </c>
      <c r="D43" s="15"/>
      <c r="E43" s="31">
        <f>E44</f>
        <v>10</v>
      </c>
      <c r="F43" s="31">
        <f>F44</f>
        <v>10</v>
      </c>
    </row>
    <row r="44" spans="1:6" x14ac:dyDescent="0.25">
      <c r="A44" s="12" t="s">
        <v>42</v>
      </c>
      <c r="B44" s="21" t="s">
        <v>41</v>
      </c>
      <c r="C44" s="14">
        <v>800</v>
      </c>
      <c r="D44" s="15" t="s">
        <v>43</v>
      </c>
      <c r="E44" s="31">
        <f>SUM('[1]9'!G24)</f>
        <v>10</v>
      </c>
      <c r="F44" s="31">
        <f>SUM('[1]9'!H24)</f>
        <v>10</v>
      </c>
    </row>
    <row r="45" spans="1:6" ht="30" x14ac:dyDescent="0.25">
      <c r="A45" s="12" t="s">
        <v>45</v>
      </c>
      <c r="B45" s="21" t="s">
        <v>41</v>
      </c>
      <c r="C45" s="14">
        <v>200</v>
      </c>
      <c r="D45" s="15"/>
      <c r="E45" s="31">
        <f>SUM(E46)</f>
        <v>1.5</v>
      </c>
      <c r="F45" s="31">
        <f>SUM(F46)</f>
        <v>1.5</v>
      </c>
    </row>
    <row r="46" spans="1:6" ht="30" x14ac:dyDescent="0.25">
      <c r="A46" s="12" t="s">
        <v>15</v>
      </c>
      <c r="B46" s="21" t="s">
        <v>41</v>
      </c>
      <c r="C46" s="14">
        <v>200</v>
      </c>
      <c r="D46" s="15" t="s">
        <v>16</v>
      </c>
      <c r="E46" s="31">
        <f>SUM('[1]9'!G47)</f>
        <v>1.5</v>
      </c>
      <c r="F46" s="31">
        <f>SUM('[1]9'!H47)</f>
        <v>1.5</v>
      </c>
    </row>
    <row r="47" spans="1:6" ht="45" x14ac:dyDescent="0.25">
      <c r="A47" s="34" t="s">
        <v>46</v>
      </c>
      <c r="B47" s="21" t="s">
        <v>47</v>
      </c>
      <c r="C47" s="14"/>
      <c r="D47" s="15"/>
      <c r="E47" s="31">
        <f>E48</f>
        <v>1630.8</v>
      </c>
      <c r="F47" s="31">
        <f>F48</f>
        <v>1719.3</v>
      </c>
    </row>
    <row r="48" spans="1:6" ht="30" x14ac:dyDescent="0.25">
      <c r="A48" s="17" t="s">
        <v>48</v>
      </c>
      <c r="B48" s="21" t="s">
        <v>49</v>
      </c>
      <c r="C48" s="14"/>
      <c r="D48" s="15"/>
      <c r="E48" s="31">
        <f>E49+E51+E53</f>
        <v>1630.8</v>
      </c>
      <c r="F48" s="31">
        <f>F49+F51+F53</f>
        <v>1719.3</v>
      </c>
    </row>
    <row r="49" spans="1:6" ht="30" x14ac:dyDescent="0.25">
      <c r="A49" s="12" t="s">
        <v>45</v>
      </c>
      <c r="B49" s="21" t="s">
        <v>49</v>
      </c>
      <c r="C49" s="14">
        <v>200</v>
      </c>
      <c r="D49" s="15"/>
      <c r="E49" s="31">
        <f>E50</f>
        <v>2</v>
      </c>
      <c r="F49" s="31">
        <f>F50</f>
        <v>2</v>
      </c>
    </row>
    <row r="50" spans="1:6" ht="30" x14ac:dyDescent="0.25">
      <c r="A50" s="12" t="s">
        <v>15</v>
      </c>
      <c r="B50" s="21" t="s">
        <v>49</v>
      </c>
      <c r="C50" s="14">
        <v>200</v>
      </c>
      <c r="D50" s="15" t="s">
        <v>16</v>
      </c>
      <c r="E50" s="31">
        <f>SUM('[1]9'!G51)</f>
        <v>2</v>
      </c>
      <c r="F50" s="31">
        <f>SUM('[1]9'!H51)</f>
        <v>2</v>
      </c>
    </row>
    <row r="51" spans="1:6" ht="75" x14ac:dyDescent="0.25">
      <c r="A51" s="12" t="s">
        <v>26</v>
      </c>
      <c r="B51" s="21" t="s">
        <v>49</v>
      </c>
      <c r="C51" s="14">
        <v>100</v>
      </c>
      <c r="D51" s="15"/>
      <c r="E51" s="31">
        <f>E52</f>
        <v>1511.6</v>
      </c>
      <c r="F51" s="31">
        <f>F52</f>
        <v>1597.1</v>
      </c>
    </row>
    <row r="52" spans="1:6" x14ac:dyDescent="0.25">
      <c r="A52" s="12" t="s">
        <v>50</v>
      </c>
      <c r="B52" s="21" t="s">
        <v>49</v>
      </c>
      <c r="C52" s="14">
        <v>100</v>
      </c>
      <c r="D52" s="15" t="s">
        <v>51</v>
      </c>
      <c r="E52" s="31">
        <f>SUM('[1]9'!G128)</f>
        <v>1511.6</v>
      </c>
      <c r="F52" s="31">
        <f>SUM('[1]9'!H128)</f>
        <v>1597.1</v>
      </c>
    </row>
    <row r="53" spans="1:6" ht="30" x14ac:dyDescent="0.25">
      <c r="A53" s="12" t="s">
        <v>45</v>
      </c>
      <c r="B53" s="21" t="s">
        <v>49</v>
      </c>
      <c r="C53" s="14">
        <v>200</v>
      </c>
      <c r="D53" s="15"/>
      <c r="E53" s="31">
        <f>E54</f>
        <v>117.2</v>
      </c>
      <c r="F53" s="31">
        <f>F54</f>
        <v>120.2</v>
      </c>
    </row>
    <row r="54" spans="1:6" x14ac:dyDescent="0.25">
      <c r="A54" s="12" t="s">
        <v>50</v>
      </c>
      <c r="B54" s="21" t="s">
        <v>49</v>
      </c>
      <c r="C54" s="14">
        <v>200</v>
      </c>
      <c r="D54" s="15" t="s">
        <v>51</v>
      </c>
      <c r="E54" s="31">
        <f>SUM('[1]9'!G133)</f>
        <v>117.2</v>
      </c>
      <c r="F54" s="31">
        <f>SUM('[1]9'!H133)</f>
        <v>120.2</v>
      </c>
    </row>
    <row r="55" spans="1:6" ht="30" x14ac:dyDescent="0.25">
      <c r="A55" s="34" t="s">
        <v>52</v>
      </c>
      <c r="B55" s="21" t="s">
        <v>53</v>
      </c>
      <c r="C55" s="14"/>
      <c r="D55" s="15"/>
      <c r="E55" s="35">
        <f>E56+E71+E95+E104+E118+E138</f>
        <v>257457.1</v>
      </c>
      <c r="F55" s="35">
        <f>F56+F71+F95+F104+F118+F138</f>
        <v>261371.4</v>
      </c>
    </row>
    <row r="56" spans="1:6" ht="30" x14ac:dyDescent="0.25">
      <c r="A56" s="34" t="s">
        <v>54</v>
      </c>
      <c r="B56" s="21" t="s">
        <v>55</v>
      </c>
      <c r="C56" s="14"/>
      <c r="D56" s="15"/>
      <c r="E56" s="31">
        <f>E57+E66</f>
        <v>62612.7</v>
      </c>
      <c r="F56" s="31">
        <f>F57+F66</f>
        <v>62612.7</v>
      </c>
    </row>
    <row r="57" spans="1:6" ht="45" x14ac:dyDescent="0.25">
      <c r="A57" s="17" t="s">
        <v>56</v>
      </c>
      <c r="B57" s="21" t="s">
        <v>57</v>
      </c>
      <c r="C57" s="33"/>
      <c r="D57" s="32"/>
      <c r="E57" s="31">
        <f>E58+E60+E62+E64</f>
        <v>9219.6</v>
      </c>
      <c r="F57" s="31">
        <f>F58+F60+F62+F64</f>
        <v>9219.6</v>
      </c>
    </row>
    <row r="58" spans="1:6" ht="75" x14ac:dyDescent="0.25">
      <c r="A58" s="20" t="s">
        <v>26</v>
      </c>
      <c r="B58" s="29" t="s">
        <v>58</v>
      </c>
      <c r="C58" s="14">
        <v>100</v>
      </c>
      <c r="D58" s="15"/>
      <c r="E58" s="31">
        <f>E59</f>
        <v>11.9</v>
      </c>
      <c r="F58" s="31">
        <f>F59</f>
        <v>11.9</v>
      </c>
    </row>
    <row r="59" spans="1:6" x14ac:dyDescent="0.25">
      <c r="A59" s="34" t="s">
        <v>59</v>
      </c>
      <c r="B59" s="29" t="s">
        <v>58</v>
      </c>
      <c r="C59" s="14">
        <v>100</v>
      </c>
      <c r="D59" s="15" t="s">
        <v>60</v>
      </c>
      <c r="E59" s="31">
        <f>SUM('[1]9'!G178)</f>
        <v>11.9</v>
      </c>
      <c r="F59" s="31">
        <f>SUM('[1]9'!H178)</f>
        <v>11.9</v>
      </c>
    </row>
    <row r="60" spans="1:6" ht="30" x14ac:dyDescent="0.25">
      <c r="A60" s="20" t="s">
        <v>45</v>
      </c>
      <c r="B60" s="29" t="s">
        <v>58</v>
      </c>
      <c r="C60" s="14">
        <v>200</v>
      </c>
      <c r="D60" s="15"/>
      <c r="E60" s="31">
        <f>E61</f>
        <v>8965.1</v>
      </c>
      <c r="F60" s="31">
        <f>F61</f>
        <v>8965.1</v>
      </c>
    </row>
    <row r="61" spans="1:6" x14ac:dyDescent="0.25">
      <c r="A61" s="34" t="s">
        <v>59</v>
      </c>
      <c r="B61" s="29" t="s">
        <v>58</v>
      </c>
      <c r="C61" s="33">
        <v>200</v>
      </c>
      <c r="D61" s="32" t="s">
        <v>60</v>
      </c>
      <c r="E61" s="31">
        <f>SUM('[1]9'!G181)</f>
        <v>8965.1</v>
      </c>
      <c r="F61" s="31">
        <f>SUM('[1]9'!H181)</f>
        <v>8965.1</v>
      </c>
    </row>
    <row r="62" spans="1:6" ht="30" x14ac:dyDescent="0.25">
      <c r="A62" s="20" t="s">
        <v>45</v>
      </c>
      <c r="B62" s="29" t="s">
        <v>58</v>
      </c>
      <c r="C62" s="33">
        <v>200</v>
      </c>
      <c r="D62" s="32"/>
      <c r="E62" s="31">
        <f>E63</f>
        <v>40</v>
      </c>
      <c r="F62" s="31">
        <f>F63</f>
        <v>40</v>
      </c>
    </row>
    <row r="63" spans="1:6" ht="30" x14ac:dyDescent="0.25">
      <c r="A63" s="12" t="s">
        <v>15</v>
      </c>
      <c r="B63" s="29" t="s">
        <v>58</v>
      </c>
      <c r="C63" s="33">
        <v>200</v>
      </c>
      <c r="D63" s="32" t="s">
        <v>16</v>
      </c>
      <c r="E63" s="31">
        <f>SUM('[1]9'!G271)</f>
        <v>40</v>
      </c>
      <c r="F63" s="31">
        <f>SUM('[1]9'!H271)</f>
        <v>40</v>
      </c>
    </row>
    <row r="64" spans="1:6" x14ac:dyDescent="0.25">
      <c r="A64" s="20" t="s">
        <v>31</v>
      </c>
      <c r="B64" s="29" t="s">
        <v>58</v>
      </c>
      <c r="C64" s="33">
        <v>800</v>
      </c>
      <c r="D64" s="15"/>
      <c r="E64" s="31">
        <f>E65</f>
        <v>202.6</v>
      </c>
      <c r="F64" s="31">
        <f>F65</f>
        <v>202.6</v>
      </c>
    </row>
    <row r="65" spans="1:6" x14ac:dyDescent="0.25">
      <c r="A65" s="34" t="s">
        <v>59</v>
      </c>
      <c r="B65" s="29" t="s">
        <v>58</v>
      </c>
      <c r="C65" s="33">
        <v>800</v>
      </c>
      <c r="D65" s="15" t="s">
        <v>60</v>
      </c>
      <c r="E65" s="31">
        <f>SUM('[1]9'!G185)</f>
        <v>202.6</v>
      </c>
      <c r="F65" s="31">
        <f>SUM('[1]9'!H185)</f>
        <v>202.6</v>
      </c>
    </row>
    <row r="66" spans="1:6" ht="60" x14ac:dyDescent="0.25">
      <c r="A66" s="36" t="s">
        <v>61</v>
      </c>
      <c r="B66" s="21" t="s">
        <v>62</v>
      </c>
      <c r="C66" s="14"/>
      <c r="D66" s="15"/>
      <c r="E66" s="31">
        <f>E67+E69</f>
        <v>53393.1</v>
      </c>
      <c r="F66" s="31">
        <f>F67+F69</f>
        <v>53393.1</v>
      </c>
    </row>
    <row r="67" spans="1:6" ht="75" x14ac:dyDescent="0.25">
      <c r="A67" s="12" t="s">
        <v>26</v>
      </c>
      <c r="B67" s="21" t="s">
        <v>62</v>
      </c>
      <c r="C67" s="14">
        <v>100</v>
      </c>
      <c r="D67" s="15"/>
      <c r="E67" s="31">
        <f>E68</f>
        <v>52968.1</v>
      </c>
      <c r="F67" s="31">
        <f>F68</f>
        <v>52968.1</v>
      </c>
    </row>
    <row r="68" spans="1:6" x14ac:dyDescent="0.25">
      <c r="A68" s="34" t="s">
        <v>59</v>
      </c>
      <c r="B68" s="21" t="s">
        <v>62</v>
      </c>
      <c r="C68" s="14" t="s">
        <v>28</v>
      </c>
      <c r="D68" s="15" t="s">
        <v>60</v>
      </c>
      <c r="E68" s="16">
        <f>SUM('[1]9'!G191)</f>
        <v>52968.1</v>
      </c>
      <c r="F68" s="16">
        <f>SUM('[1]9'!H191)</f>
        <v>52968.1</v>
      </c>
    </row>
    <row r="69" spans="1:6" ht="30" x14ac:dyDescent="0.25">
      <c r="A69" s="12" t="s">
        <v>45</v>
      </c>
      <c r="B69" s="21" t="s">
        <v>62</v>
      </c>
      <c r="C69" s="33">
        <v>200</v>
      </c>
      <c r="D69" s="15"/>
      <c r="E69" s="31">
        <f>E70</f>
        <v>425</v>
      </c>
      <c r="F69" s="31">
        <f>F70</f>
        <v>425</v>
      </c>
    </row>
    <row r="70" spans="1:6" x14ac:dyDescent="0.25">
      <c r="A70" s="34" t="s">
        <v>59</v>
      </c>
      <c r="B70" s="21" t="s">
        <v>62</v>
      </c>
      <c r="C70" s="14" t="s">
        <v>30</v>
      </c>
      <c r="D70" s="15" t="s">
        <v>60</v>
      </c>
      <c r="E70" s="31">
        <f>SUM('[1]9'!G195)</f>
        <v>425</v>
      </c>
      <c r="F70" s="31">
        <f>SUM('[1]9'!H195)</f>
        <v>425</v>
      </c>
    </row>
    <row r="71" spans="1:6" ht="30" x14ac:dyDescent="0.25">
      <c r="A71" s="34" t="s">
        <v>63</v>
      </c>
      <c r="B71" s="21" t="s">
        <v>64</v>
      </c>
      <c r="C71" s="14"/>
      <c r="D71" s="15"/>
      <c r="E71" s="31">
        <f>E72</f>
        <v>177981.1</v>
      </c>
      <c r="F71" s="31">
        <f>F72</f>
        <v>181436.1</v>
      </c>
    </row>
    <row r="72" spans="1:6" ht="45" x14ac:dyDescent="0.25">
      <c r="A72" s="17" t="s">
        <v>65</v>
      </c>
      <c r="B72" s="21" t="s">
        <v>66</v>
      </c>
      <c r="C72" s="33"/>
      <c r="D72" s="32"/>
      <c r="E72" s="31">
        <f>E73+E87+E89+E92+E77+E79+E81+E75</f>
        <v>177981.1</v>
      </c>
      <c r="F72" s="31">
        <f>F73+F87+F89+F92+F77+F79+F81+F75+F83+F85</f>
        <v>181436.1</v>
      </c>
    </row>
    <row r="73" spans="1:6" ht="30" x14ac:dyDescent="0.25">
      <c r="A73" s="34" t="s">
        <v>67</v>
      </c>
      <c r="B73" s="13" t="s">
        <v>68</v>
      </c>
      <c r="C73" s="14">
        <v>600</v>
      </c>
      <c r="D73" s="15"/>
      <c r="E73" s="31">
        <f>E74</f>
        <v>9675.5</v>
      </c>
      <c r="F73" s="31">
        <f>F74</f>
        <v>9612.5</v>
      </c>
    </row>
    <row r="74" spans="1:6" x14ac:dyDescent="0.25">
      <c r="A74" s="12" t="s">
        <v>69</v>
      </c>
      <c r="B74" s="13" t="s">
        <v>68</v>
      </c>
      <c r="C74" s="14">
        <v>600</v>
      </c>
      <c r="D74" s="15" t="s">
        <v>70</v>
      </c>
      <c r="E74" s="31">
        <f>SUM('[1]9'!G202)</f>
        <v>9675.5</v>
      </c>
      <c r="F74" s="31">
        <f>SUM('[1]9'!H202)</f>
        <v>9612.5</v>
      </c>
    </row>
    <row r="75" spans="1:6" ht="105" x14ac:dyDescent="0.25">
      <c r="A75" s="12" t="s">
        <v>71</v>
      </c>
      <c r="B75" s="13"/>
      <c r="C75" s="14"/>
      <c r="D75" s="15"/>
      <c r="E75" s="31">
        <f>SUM(E76)</f>
        <v>1439</v>
      </c>
      <c r="F75" s="31">
        <f>SUM(F76)</f>
        <v>1439</v>
      </c>
    </row>
    <row r="76" spans="1:6" x14ac:dyDescent="0.25">
      <c r="A76" s="12" t="s">
        <v>69</v>
      </c>
      <c r="B76" s="13" t="s">
        <v>72</v>
      </c>
      <c r="C76" s="14">
        <v>600</v>
      </c>
      <c r="D76" s="15" t="s">
        <v>70</v>
      </c>
      <c r="E76" s="31">
        <f>SUM('[1]9'!G210)</f>
        <v>1439</v>
      </c>
      <c r="F76" s="31">
        <f>SUM('[1]9'!H210)</f>
        <v>1439</v>
      </c>
    </row>
    <row r="77" spans="1:6" ht="90" x14ac:dyDescent="0.25">
      <c r="A77" s="12" t="s">
        <v>73</v>
      </c>
      <c r="B77" s="13" t="s">
        <v>72</v>
      </c>
      <c r="C77" s="14">
        <v>600</v>
      </c>
      <c r="D77" s="15"/>
      <c r="E77" s="31">
        <f>SUM(E78)</f>
        <v>75.7</v>
      </c>
      <c r="F77" s="31">
        <f>SUM(F78)</f>
        <v>75.7</v>
      </c>
    </row>
    <row r="78" spans="1:6" x14ac:dyDescent="0.25">
      <c r="A78" s="12" t="s">
        <v>69</v>
      </c>
      <c r="B78" s="13" t="s">
        <v>72</v>
      </c>
      <c r="C78" s="14">
        <v>600</v>
      </c>
      <c r="D78" s="15" t="s">
        <v>70</v>
      </c>
      <c r="E78" s="31">
        <f>SUM('[1]9'!G214)</f>
        <v>75.7</v>
      </c>
      <c r="F78" s="31">
        <f>SUM('[1]9'!H214)</f>
        <v>75.7</v>
      </c>
    </row>
    <row r="79" spans="1:6" ht="45" x14ac:dyDescent="0.25">
      <c r="A79" s="20" t="s">
        <v>74</v>
      </c>
      <c r="B79" s="37" t="s">
        <v>75</v>
      </c>
      <c r="C79" s="14">
        <v>600</v>
      </c>
      <c r="D79" s="15"/>
      <c r="E79" s="31">
        <f>SUM(E80)</f>
        <v>2352.1</v>
      </c>
      <c r="F79" s="31">
        <f>SUM(F80)</f>
        <v>2352.1</v>
      </c>
    </row>
    <row r="80" spans="1:6" x14ac:dyDescent="0.25">
      <c r="A80" s="12" t="s">
        <v>69</v>
      </c>
      <c r="B80" s="37" t="s">
        <v>75</v>
      </c>
      <c r="C80" s="14">
        <v>600</v>
      </c>
      <c r="D80" s="15" t="s">
        <v>70</v>
      </c>
      <c r="E80" s="31">
        <f>SUM('[1]9'!G218)</f>
        <v>2352.1</v>
      </c>
      <c r="F80" s="31">
        <f>SUM('[1]9'!H218)</f>
        <v>2352.1</v>
      </c>
    </row>
    <row r="81" spans="1:6" ht="45" x14ac:dyDescent="0.25">
      <c r="A81" s="20" t="s">
        <v>76</v>
      </c>
      <c r="B81" s="37" t="s">
        <v>75</v>
      </c>
      <c r="C81" s="14">
        <v>600</v>
      </c>
      <c r="D81" s="15"/>
      <c r="E81" s="31">
        <f>SUM(E82)</f>
        <v>123.8</v>
      </c>
      <c r="F81" s="31">
        <f>SUM(F82)</f>
        <v>123.8</v>
      </c>
    </row>
    <row r="82" spans="1:6" x14ac:dyDescent="0.25">
      <c r="A82" s="12" t="s">
        <v>69</v>
      </c>
      <c r="B82" s="13" t="s">
        <v>77</v>
      </c>
      <c r="C82" s="14">
        <v>600</v>
      </c>
      <c r="D82" s="15" t="s">
        <v>70</v>
      </c>
      <c r="E82" s="31">
        <f>SUM('[1]9'!G222)</f>
        <v>123.8</v>
      </c>
      <c r="F82" s="31">
        <f>SUM('[1]9'!H222)</f>
        <v>123.8</v>
      </c>
    </row>
    <row r="83" spans="1:6" ht="75" x14ac:dyDescent="0.25">
      <c r="A83" s="12" t="s">
        <v>78</v>
      </c>
      <c r="B83" s="13" t="s">
        <v>79</v>
      </c>
      <c r="C83" s="14">
        <v>600</v>
      </c>
      <c r="D83" s="15"/>
      <c r="E83" s="31">
        <f>SUM(E84)</f>
        <v>0</v>
      </c>
      <c r="F83" s="31">
        <f>SUM(F84)</f>
        <v>3342.1</v>
      </c>
    </row>
    <row r="84" spans="1:6" x14ac:dyDescent="0.25">
      <c r="A84" s="12" t="s">
        <v>69</v>
      </c>
      <c r="B84" s="13" t="s">
        <v>79</v>
      </c>
      <c r="C84" s="14">
        <v>600</v>
      </c>
      <c r="D84" s="15" t="s">
        <v>70</v>
      </c>
      <c r="E84" s="31">
        <f>SUM('[1]9'!G226)</f>
        <v>0</v>
      </c>
      <c r="F84" s="31">
        <f>SUM('[1]9'!H226)</f>
        <v>3342.1</v>
      </c>
    </row>
    <row r="85" spans="1:6" ht="75" x14ac:dyDescent="0.25">
      <c r="A85" s="20" t="s">
        <v>80</v>
      </c>
      <c r="B85" s="13" t="s">
        <v>79</v>
      </c>
      <c r="C85" s="14">
        <v>600</v>
      </c>
      <c r="D85" s="15"/>
      <c r="E85" s="31">
        <f>SUM(E86)</f>
        <v>0</v>
      </c>
      <c r="F85" s="31">
        <f>SUM(F86)</f>
        <v>175.9</v>
      </c>
    </row>
    <row r="86" spans="1:6" x14ac:dyDescent="0.25">
      <c r="A86" s="12" t="s">
        <v>69</v>
      </c>
      <c r="B86" s="13" t="s">
        <v>79</v>
      </c>
      <c r="C86" s="14">
        <v>600</v>
      </c>
      <c r="D86" s="15" t="s">
        <v>70</v>
      </c>
      <c r="E86" s="31">
        <f>SUM('[1]9'!G230)</f>
        <v>0</v>
      </c>
      <c r="F86" s="31">
        <f>SUM('[1]9'!H230)</f>
        <v>175.9</v>
      </c>
    </row>
    <row r="87" spans="1:6" ht="30" x14ac:dyDescent="0.25">
      <c r="A87" s="34" t="s">
        <v>81</v>
      </c>
      <c r="B87" s="13" t="s">
        <v>68</v>
      </c>
      <c r="C87" s="14">
        <v>600</v>
      </c>
      <c r="D87" s="15"/>
      <c r="E87" s="31">
        <f>E88</f>
        <v>40</v>
      </c>
      <c r="F87" s="31">
        <f>F88</f>
        <v>40</v>
      </c>
    </row>
    <row r="88" spans="1:6" ht="30" x14ac:dyDescent="0.25">
      <c r="A88" s="12" t="s">
        <v>15</v>
      </c>
      <c r="B88" s="13" t="s">
        <v>68</v>
      </c>
      <c r="C88" s="14">
        <v>600</v>
      </c>
      <c r="D88" s="15" t="s">
        <v>16</v>
      </c>
      <c r="E88" s="31">
        <f>SUM('[1]9'!G276)</f>
        <v>40</v>
      </c>
      <c r="F88" s="31">
        <f>SUM('[1]9'!H276)</f>
        <v>40</v>
      </c>
    </row>
    <row r="89" spans="1:6" ht="105" x14ac:dyDescent="0.25">
      <c r="A89" s="38" t="s">
        <v>82</v>
      </c>
      <c r="B89" s="21" t="s">
        <v>83</v>
      </c>
      <c r="C89" s="14"/>
      <c r="D89" s="15"/>
      <c r="E89" s="31">
        <f>E90</f>
        <v>154106.79999999999</v>
      </c>
      <c r="F89" s="31">
        <f>F90</f>
        <v>154106.79999999999</v>
      </c>
    </row>
    <row r="90" spans="1:6" ht="30" x14ac:dyDescent="0.25">
      <c r="A90" s="34" t="s">
        <v>67</v>
      </c>
      <c r="B90" s="13" t="s">
        <v>83</v>
      </c>
      <c r="C90" s="14">
        <v>600</v>
      </c>
      <c r="D90" s="15"/>
      <c r="E90" s="31">
        <f>E91</f>
        <v>154106.79999999999</v>
      </c>
      <c r="F90" s="31">
        <f>F91</f>
        <v>154106.79999999999</v>
      </c>
    </row>
    <row r="91" spans="1:6" x14ac:dyDescent="0.25">
      <c r="A91" s="12" t="s">
        <v>69</v>
      </c>
      <c r="B91" s="13" t="s">
        <v>83</v>
      </c>
      <c r="C91" s="14">
        <v>600</v>
      </c>
      <c r="D91" s="15" t="s">
        <v>70</v>
      </c>
      <c r="E91" s="31">
        <f>SUM('[1]9'!G206)</f>
        <v>154106.79999999999</v>
      </c>
      <c r="F91" s="31">
        <f>SUM('[1]9'!H206)</f>
        <v>154106.79999999999</v>
      </c>
    </row>
    <row r="92" spans="1:6" ht="60" x14ac:dyDescent="0.25">
      <c r="A92" s="34" t="s">
        <v>84</v>
      </c>
      <c r="B92" s="21" t="s">
        <v>85</v>
      </c>
      <c r="C92" s="14"/>
      <c r="D92" s="15"/>
      <c r="E92" s="31">
        <f>E93</f>
        <v>10168.200000000001</v>
      </c>
      <c r="F92" s="31">
        <f>F93</f>
        <v>10168.200000000001</v>
      </c>
    </row>
    <row r="93" spans="1:6" ht="45" x14ac:dyDescent="0.25">
      <c r="A93" s="34" t="s">
        <v>86</v>
      </c>
      <c r="B93" s="21" t="s">
        <v>85</v>
      </c>
      <c r="C93" s="14">
        <v>600</v>
      </c>
      <c r="D93" s="15"/>
      <c r="E93" s="31">
        <f>E94</f>
        <v>10168.200000000001</v>
      </c>
      <c r="F93" s="31">
        <f>F94</f>
        <v>10168.200000000001</v>
      </c>
    </row>
    <row r="94" spans="1:6" x14ac:dyDescent="0.25">
      <c r="A94" s="12" t="s">
        <v>87</v>
      </c>
      <c r="B94" s="21" t="s">
        <v>85</v>
      </c>
      <c r="C94" s="14">
        <v>600</v>
      </c>
      <c r="D94" s="15" t="s">
        <v>88</v>
      </c>
      <c r="E94" s="31">
        <f>SUM('[1]9'!G392)</f>
        <v>10168.200000000001</v>
      </c>
      <c r="F94" s="31">
        <f>SUM('[1]9'!H392)</f>
        <v>10168.200000000001</v>
      </c>
    </row>
    <row r="95" spans="1:6" ht="30" x14ac:dyDescent="0.25">
      <c r="A95" s="34" t="s">
        <v>89</v>
      </c>
      <c r="B95" s="21" t="s">
        <v>90</v>
      </c>
      <c r="C95" s="32"/>
      <c r="D95" s="15"/>
      <c r="E95" s="31">
        <f>E96</f>
        <v>8254.7000000000007</v>
      </c>
      <c r="F95" s="31">
        <f>F96</f>
        <v>8255.7000000000007</v>
      </c>
    </row>
    <row r="96" spans="1:6" ht="30" x14ac:dyDescent="0.25">
      <c r="A96" s="17" t="s">
        <v>91</v>
      </c>
      <c r="B96" s="21" t="s">
        <v>92</v>
      </c>
      <c r="C96" s="32"/>
      <c r="D96" s="15"/>
      <c r="E96" s="31">
        <f>E97+E99+E102</f>
        <v>8254.7000000000007</v>
      </c>
      <c r="F96" s="31">
        <f>F97+F99+F102</f>
        <v>8255.7000000000007</v>
      </c>
    </row>
    <row r="97" spans="1:7" ht="30" x14ac:dyDescent="0.25">
      <c r="A97" s="34" t="s">
        <v>67</v>
      </c>
      <c r="B97" s="29" t="s">
        <v>93</v>
      </c>
      <c r="C97" s="14">
        <v>600</v>
      </c>
      <c r="D97" s="15"/>
      <c r="E97" s="31">
        <f>E98</f>
        <v>8101.2</v>
      </c>
      <c r="F97" s="31">
        <f>F98</f>
        <v>8102.2</v>
      </c>
    </row>
    <row r="98" spans="1:7" x14ac:dyDescent="0.25">
      <c r="A98" s="12" t="s">
        <v>42</v>
      </c>
      <c r="B98" s="29" t="s">
        <v>93</v>
      </c>
      <c r="C98" s="14">
        <v>600</v>
      </c>
      <c r="D98" s="15" t="s">
        <v>43</v>
      </c>
      <c r="E98" s="31">
        <f>SUM('[1]9'!G254)</f>
        <v>8101.2</v>
      </c>
      <c r="F98" s="31">
        <f>SUM('[1]9'!H254)</f>
        <v>8102.2</v>
      </c>
    </row>
    <row r="99" spans="1:7" ht="30" x14ac:dyDescent="0.25">
      <c r="A99" s="12" t="s">
        <v>94</v>
      </c>
      <c r="B99" s="29" t="s">
        <v>95</v>
      </c>
      <c r="C99" s="14"/>
      <c r="D99" s="15"/>
      <c r="E99" s="31">
        <f>E100</f>
        <v>145</v>
      </c>
      <c r="F99" s="31">
        <f>F100</f>
        <v>145</v>
      </c>
    </row>
    <row r="100" spans="1:7" ht="30" x14ac:dyDescent="0.25">
      <c r="A100" s="34" t="s">
        <v>67</v>
      </c>
      <c r="B100" s="29" t="s">
        <v>95</v>
      </c>
      <c r="C100" s="14">
        <v>600</v>
      </c>
      <c r="D100" s="15"/>
      <c r="E100" s="31">
        <f>E101</f>
        <v>145</v>
      </c>
      <c r="F100" s="31">
        <f>F101</f>
        <v>145</v>
      </c>
    </row>
    <row r="101" spans="1:7" x14ac:dyDescent="0.25">
      <c r="A101" s="12" t="s">
        <v>42</v>
      </c>
      <c r="B101" s="29" t="s">
        <v>95</v>
      </c>
      <c r="C101" s="14">
        <v>600</v>
      </c>
      <c r="D101" s="15" t="s">
        <v>43</v>
      </c>
      <c r="E101" s="31">
        <f>SUM('[1]9'!G258)</f>
        <v>145</v>
      </c>
      <c r="F101" s="31">
        <f>SUM('[1]9'!H258)</f>
        <v>145</v>
      </c>
    </row>
    <row r="102" spans="1:7" ht="30" x14ac:dyDescent="0.25">
      <c r="A102" s="34" t="s">
        <v>81</v>
      </c>
      <c r="B102" s="29" t="s">
        <v>93</v>
      </c>
      <c r="C102" s="14">
        <v>600</v>
      </c>
      <c r="D102" s="15"/>
      <c r="E102" s="31">
        <f>E103</f>
        <v>8.5</v>
      </c>
      <c r="F102" s="31">
        <f>F103</f>
        <v>8.5</v>
      </c>
    </row>
    <row r="103" spans="1:7" ht="30" x14ac:dyDescent="0.25">
      <c r="A103" s="12" t="s">
        <v>15</v>
      </c>
      <c r="B103" s="29" t="s">
        <v>93</v>
      </c>
      <c r="C103" s="14">
        <v>600</v>
      </c>
      <c r="D103" s="15" t="s">
        <v>16</v>
      </c>
      <c r="E103" s="31">
        <f>SUM('[1]9'!G280)</f>
        <v>8.5</v>
      </c>
      <c r="F103" s="31">
        <f>SUM('[1]9'!H280)</f>
        <v>8.5</v>
      </c>
    </row>
    <row r="104" spans="1:7" ht="45" x14ac:dyDescent="0.25">
      <c r="A104" s="34" t="s">
        <v>96</v>
      </c>
      <c r="B104" s="25" t="s">
        <v>97</v>
      </c>
      <c r="C104" s="14"/>
      <c r="D104" s="15"/>
      <c r="E104" s="31">
        <f>E105</f>
        <v>1241.5999999999999</v>
      </c>
      <c r="F104" s="31">
        <f>F105</f>
        <v>1241.5999999999999</v>
      </c>
    </row>
    <row r="105" spans="1:7" ht="75" x14ac:dyDescent="0.25">
      <c r="A105" s="17" t="s">
        <v>98</v>
      </c>
      <c r="B105" s="25" t="s">
        <v>97</v>
      </c>
      <c r="C105" s="14"/>
      <c r="D105" s="15"/>
      <c r="E105" s="31">
        <f>E106+E109+E112+E115</f>
        <v>1241.5999999999999</v>
      </c>
      <c r="F105" s="31">
        <f>F106+F109+F112+F115</f>
        <v>1241.5999999999999</v>
      </c>
    </row>
    <row r="106" spans="1:7" ht="120" x14ac:dyDescent="0.25">
      <c r="A106" s="39" t="s">
        <v>99</v>
      </c>
      <c r="B106" s="25" t="s">
        <v>100</v>
      </c>
      <c r="C106" s="40"/>
      <c r="D106" s="40"/>
      <c r="E106" s="19">
        <f>E107</f>
        <v>657</v>
      </c>
      <c r="F106" s="19">
        <f>F107</f>
        <v>657</v>
      </c>
      <c r="G106" s="41"/>
    </row>
    <row r="107" spans="1:7" ht="30" x14ac:dyDescent="0.25">
      <c r="A107" s="27" t="s">
        <v>14</v>
      </c>
      <c r="B107" s="25" t="s">
        <v>100</v>
      </c>
      <c r="C107" s="14">
        <v>600</v>
      </c>
      <c r="D107" s="15"/>
      <c r="E107" s="31">
        <f>E108</f>
        <v>657</v>
      </c>
      <c r="F107" s="31">
        <f>F108</f>
        <v>657</v>
      </c>
    </row>
    <row r="108" spans="1:7" x14ac:dyDescent="0.25">
      <c r="A108" s="34" t="s">
        <v>101</v>
      </c>
      <c r="B108" s="25" t="s">
        <v>100</v>
      </c>
      <c r="C108" s="14">
        <v>600</v>
      </c>
      <c r="D108" s="15" t="s">
        <v>102</v>
      </c>
      <c r="E108" s="31">
        <f>SUM('[1]9'!G300)</f>
        <v>657</v>
      </c>
      <c r="F108" s="31">
        <f>SUM('[1]9'!H300)</f>
        <v>657</v>
      </c>
    </row>
    <row r="109" spans="1:7" ht="120" x14ac:dyDescent="0.25">
      <c r="A109" s="39" t="s">
        <v>103</v>
      </c>
      <c r="B109" s="25" t="s">
        <v>100</v>
      </c>
      <c r="C109" s="14"/>
      <c r="D109" s="15"/>
      <c r="E109" s="31">
        <f>E110</f>
        <v>34.700000000000003</v>
      </c>
      <c r="F109" s="31">
        <f>F110</f>
        <v>34.700000000000003</v>
      </c>
    </row>
    <row r="110" spans="1:7" ht="45" x14ac:dyDescent="0.25">
      <c r="A110" s="34" t="s">
        <v>104</v>
      </c>
      <c r="B110" s="25" t="s">
        <v>100</v>
      </c>
      <c r="C110" s="32" t="s">
        <v>105</v>
      </c>
      <c r="D110" s="32"/>
      <c r="E110" s="31">
        <f>E111</f>
        <v>34.700000000000003</v>
      </c>
      <c r="F110" s="31">
        <f>F111</f>
        <v>34.700000000000003</v>
      </c>
    </row>
    <row r="111" spans="1:7" x14ac:dyDescent="0.25">
      <c r="A111" s="34" t="s">
        <v>101</v>
      </c>
      <c r="B111" s="25" t="s">
        <v>100</v>
      </c>
      <c r="C111" s="14">
        <v>600</v>
      </c>
      <c r="D111" s="15" t="s">
        <v>102</v>
      </c>
      <c r="E111" s="31">
        <f>SUM('[1]9'!G304)</f>
        <v>34.700000000000003</v>
      </c>
      <c r="F111" s="31">
        <f>SUM('[1]9'!H304)</f>
        <v>34.700000000000003</v>
      </c>
    </row>
    <row r="112" spans="1:7" ht="45" x14ac:dyDescent="0.25">
      <c r="A112" s="17" t="s">
        <v>106</v>
      </c>
      <c r="B112" s="25" t="s">
        <v>107</v>
      </c>
      <c r="C112" s="14"/>
      <c r="D112" s="15"/>
      <c r="E112" s="31">
        <f>E113</f>
        <v>249.9</v>
      </c>
      <c r="F112" s="31">
        <f>F113</f>
        <v>249.9</v>
      </c>
    </row>
    <row r="113" spans="1:6" ht="45" x14ac:dyDescent="0.25">
      <c r="A113" s="34" t="s">
        <v>104</v>
      </c>
      <c r="B113" s="25" t="s">
        <v>107</v>
      </c>
      <c r="C113" s="14">
        <v>600</v>
      </c>
      <c r="D113" s="15"/>
      <c r="E113" s="31">
        <f>E114</f>
        <v>249.9</v>
      </c>
      <c r="F113" s="31">
        <f>F114</f>
        <v>249.9</v>
      </c>
    </row>
    <row r="114" spans="1:6" x14ac:dyDescent="0.25">
      <c r="A114" s="34" t="s">
        <v>101</v>
      </c>
      <c r="B114" s="25" t="s">
        <v>107</v>
      </c>
      <c r="C114" s="14">
        <v>600</v>
      </c>
      <c r="D114" s="15" t="s">
        <v>102</v>
      </c>
      <c r="E114" s="31">
        <f>SUM('[1]9'!G308)</f>
        <v>249.9</v>
      </c>
      <c r="F114" s="31">
        <f>SUM('[1]9'!H308)</f>
        <v>249.9</v>
      </c>
    </row>
    <row r="115" spans="1:6" ht="45" x14ac:dyDescent="0.25">
      <c r="A115" s="17" t="s">
        <v>108</v>
      </c>
      <c r="B115" s="25" t="s">
        <v>109</v>
      </c>
      <c r="C115" s="14"/>
      <c r="D115" s="15"/>
      <c r="E115" s="31">
        <f>E116</f>
        <v>300</v>
      </c>
      <c r="F115" s="31">
        <f>F116</f>
        <v>300</v>
      </c>
    </row>
    <row r="116" spans="1:6" ht="45" x14ac:dyDescent="0.25">
      <c r="A116" s="34" t="s">
        <v>104</v>
      </c>
      <c r="B116" s="25" t="s">
        <v>109</v>
      </c>
      <c r="C116" s="14">
        <v>600</v>
      </c>
      <c r="D116" s="15"/>
      <c r="E116" s="31">
        <f>E117</f>
        <v>300</v>
      </c>
      <c r="F116" s="31">
        <f>F117</f>
        <v>300</v>
      </c>
    </row>
    <row r="117" spans="1:6" x14ac:dyDescent="0.25">
      <c r="A117" s="34" t="s">
        <v>101</v>
      </c>
      <c r="B117" s="25" t="s">
        <v>109</v>
      </c>
      <c r="C117" s="14">
        <v>600</v>
      </c>
      <c r="D117" s="15" t="s">
        <v>102</v>
      </c>
      <c r="E117" s="31">
        <f>SUM('[1]9'!G311)</f>
        <v>300</v>
      </c>
      <c r="F117" s="31">
        <f>SUM('[1]9'!H311)</f>
        <v>300</v>
      </c>
    </row>
    <row r="118" spans="1:6" ht="45" x14ac:dyDescent="0.25">
      <c r="A118" s="34" t="s">
        <v>110</v>
      </c>
      <c r="B118" s="21" t="s">
        <v>111</v>
      </c>
      <c r="C118" s="14"/>
      <c r="D118" s="15"/>
      <c r="E118" s="31">
        <f>E119+E128+E131</f>
        <v>5503.2000000000007</v>
      </c>
      <c r="F118" s="31">
        <f>F119+F128+F131</f>
        <v>5961.5</v>
      </c>
    </row>
    <row r="119" spans="1:6" ht="30" x14ac:dyDescent="0.25">
      <c r="A119" s="17" t="s">
        <v>112</v>
      </c>
      <c r="B119" s="21" t="s">
        <v>113</v>
      </c>
      <c r="C119" s="14"/>
      <c r="D119" s="15"/>
      <c r="E119" s="31">
        <f>E120+E122+E124+E126</f>
        <v>2494.9</v>
      </c>
      <c r="F119" s="31">
        <f>F120+F122+F124+F126</f>
        <v>2722.8</v>
      </c>
    </row>
    <row r="120" spans="1:6" ht="75" x14ac:dyDescent="0.25">
      <c r="A120" s="20" t="s">
        <v>26</v>
      </c>
      <c r="B120" s="29" t="s">
        <v>113</v>
      </c>
      <c r="C120" s="14">
        <v>100</v>
      </c>
      <c r="D120" s="15"/>
      <c r="E120" s="31">
        <f>E121</f>
        <v>1991.9</v>
      </c>
      <c r="F120" s="31">
        <f>F121</f>
        <v>2219.8000000000002</v>
      </c>
    </row>
    <row r="121" spans="1:6" x14ac:dyDescent="0.25">
      <c r="A121" s="12" t="s">
        <v>114</v>
      </c>
      <c r="B121" s="29" t="s">
        <v>113</v>
      </c>
      <c r="C121" s="14">
        <v>100</v>
      </c>
      <c r="D121" s="15" t="s">
        <v>115</v>
      </c>
      <c r="E121" s="31">
        <f>SUM('[1]9'!G317)</f>
        <v>1991.9</v>
      </c>
      <c r="F121" s="31">
        <f>SUM('[1]9'!H317)</f>
        <v>2219.8000000000002</v>
      </c>
    </row>
    <row r="122" spans="1:6" ht="30" x14ac:dyDescent="0.25">
      <c r="A122" s="12" t="s">
        <v>45</v>
      </c>
      <c r="B122" s="29" t="s">
        <v>113</v>
      </c>
      <c r="C122" s="14" t="s">
        <v>30</v>
      </c>
      <c r="D122" s="15"/>
      <c r="E122" s="31">
        <f>E123</f>
        <v>493.4</v>
      </c>
      <c r="F122" s="31">
        <f>F123</f>
        <v>493.4</v>
      </c>
    </row>
    <row r="123" spans="1:6" x14ac:dyDescent="0.25">
      <c r="A123" s="12" t="s">
        <v>114</v>
      </c>
      <c r="B123" s="29" t="s">
        <v>113</v>
      </c>
      <c r="C123" s="14">
        <v>200</v>
      </c>
      <c r="D123" s="15" t="s">
        <v>115</v>
      </c>
      <c r="E123" s="31">
        <f>SUM('[1]9'!G322)</f>
        <v>493.4</v>
      </c>
      <c r="F123" s="31">
        <f>SUM('[1]9'!H322)</f>
        <v>493.4</v>
      </c>
    </row>
    <row r="124" spans="1:6" x14ac:dyDescent="0.25">
      <c r="A124" s="20" t="s">
        <v>31</v>
      </c>
      <c r="B124" s="29" t="s">
        <v>113</v>
      </c>
      <c r="C124" s="14">
        <v>800</v>
      </c>
      <c r="D124" s="15"/>
      <c r="E124" s="31">
        <f>E125</f>
        <v>8.1</v>
      </c>
      <c r="F124" s="31">
        <f>F125</f>
        <v>8.1</v>
      </c>
    </row>
    <row r="125" spans="1:6" x14ac:dyDescent="0.25">
      <c r="A125" s="12" t="s">
        <v>114</v>
      </c>
      <c r="B125" s="29" t="s">
        <v>113</v>
      </c>
      <c r="C125" s="14">
        <v>800</v>
      </c>
      <c r="D125" s="15" t="s">
        <v>115</v>
      </c>
      <c r="E125" s="31">
        <f>SUM('[1]9'!G326)</f>
        <v>8.1</v>
      </c>
      <c r="F125" s="31">
        <f>SUM('[1]9'!H326)</f>
        <v>8.1</v>
      </c>
    </row>
    <row r="126" spans="1:6" ht="30" x14ac:dyDescent="0.25">
      <c r="A126" s="12" t="s">
        <v>45</v>
      </c>
      <c r="B126" s="29" t="s">
        <v>113</v>
      </c>
      <c r="C126" s="14">
        <v>200</v>
      </c>
      <c r="D126" s="15"/>
      <c r="E126" s="31">
        <f>E127</f>
        <v>1.5</v>
      </c>
      <c r="F126" s="31">
        <f>F127</f>
        <v>1.5</v>
      </c>
    </row>
    <row r="127" spans="1:6" ht="30" x14ac:dyDescent="0.25">
      <c r="A127" s="12" t="s">
        <v>15</v>
      </c>
      <c r="B127" s="29" t="s">
        <v>113</v>
      </c>
      <c r="C127" s="14">
        <v>200</v>
      </c>
      <c r="D127" s="15" t="s">
        <v>16</v>
      </c>
      <c r="E127" s="31">
        <f>SUM('[1]9'!G285)</f>
        <v>1.5</v>
      </c>
      <c r="F127" s="31">
        <f>SUM('[1]9'!H285)</f>
        <v>1.5</v>
      </c>
    </row>
    <row r="128" spans="1:6" ht="45" x14ac:dyDescent="0.25">
      <c r="A128" s="17" t="s">
        <v>116</v>
      </c>
      <c r="B128" s="29" t="s">
        <v>117</v>
      </c>
      <c r="C128" s="14"/>
      <c r="D128" s="15"/>
      <c r="E128" s="31">
        <f>E129</f>
        <v>298.8</v>
      </c>
      <c r="F128" s="31">
        <f>F129</f>
        <v>298.8</v>
      </c>
    </row>
    <row r="129" spans="1:6" ht="30" x14ac:dyDescent="0.25">
      <c r="A129" s="20" t="s">
        <v>118</v>
      </c>
      <c r="B129" s="29" t="s">
        <v>117</v>
      </c>
      <c r="C129" s="14">
        <v>200</v>
      </c>
      <c r="D129" s="15"/>
      <c r="E129" s="31">
        <f>SUM(E130)</f>
        <v>298.8</v>
      </c>
      <c r="F129" s="31">
        <f>SUM(F130)</f>
        <v>298.8</v>
      </c>
    </row>
    <row r="130" spans="1:6" x14ac:dyDescent="0.25">
      <c r="A130" s="12" t="s">
        <v>114</v>
      </c>
      <c r="B130" s="29" t="s">
        <v>117</v>
      </c>
      <c r="C130" s="33">
        <v>200</v>
      </c>
      <c r="D130" s="32" t="s">
        <v>115</v>
      </c>
      <c r="E130" s="31">
        <f>SUM('[1]9'!G330)</f>
        <v>298.8</v>
      </c>
      <c r="F130" s="31">
        <f>SUM('[1]9'!H330)</f>
        <v>298.8</v>
      </c>
    </row>
    <row r="131" spans="1:6" ht="30" x14ac:dyDescent="0.25">
      <c r="A131" s="17" t="s">
        <v>119</v>
      </c>
      <c r="B131" s="25" t="s">
        <v>120</v>
      </c>
      <c r="C131" s="14"/>
      <c r="D131" s="15"/>
      <c r="E131" s="31">
        <f>E132+E134+E136</f>
        <v>2709.5</v>
      </c>
      <c r="F131" s="31">
        <f>F132+F134+F136</f>
        <v>2939.8999999999996</v>
      </c>
    </row>
    <row r="132" spans="1:6" ht="75" x14ac:dyDescent="0.25">
      <c r="A132" s="20" t="s">
        <v>26</v>
      </c>
      <c r="B132" s="25" t="s">
        <v>120</v>
      </c>
      <c r="C132" s="14">
        <v>100</v>
      </c>
      <c r="D132" s="15"/>
      <c r="E132" s="31">
        <f>E133</f>
        <v>2668</v>
      </c>
      <c r="F132" s="31">
        <f>F133</f>
        <v>2898.3999999999996</v>
      </c>
    </row>
    <row r="133" spans="1:6" x14ac:dyDescent="0.25">
      <c r="A133" s="12" t="s">
        <v>114</v>
      </c>
      <c r="B133" s="25" t="s">
        <v>120</v>
      </c>
      <c r="C133" s="14">
        <v>100</v>
      </c>
      <c r="D133" s="15" t="s">
        <v>115</v>
      </c>
      <c r="E133" s="31">
        <f>SUM('[1]9'!G334)</f>
        <v>2668</v>
      </c>
      <c r="F133" s="31">
        <f>SUM('[1]9'!H334)</f>
        <v>2898.3999999999996</v>
      </c>
    </row>
    <row r="134" spans="1:6" ht="30" x14ac:dyDescent="0.25">
      <c r="A134" s="20" t="s">
        <v>118</v>
      </c>
      <c r="B134" s="25" t="s">
        <v>120</v>
      </c>
      <c r="C134" s="14">
        <v>200</v>
      </c>
      <c r="D134" s="15"/>
      <c r="E134" s="31">
        <f>SUM(E135)</f>
        <v>40</v>
      </c>
      <c r="F134" s="31">
        <f>SUM(F135)</f>
        <v>40</v>
      </c>
    </row>
    <row r="135" spans="1:6" x14ac:dyDescent="0.25">
      <c r="A135" s="12" t="s">
        <v>114</v>
      </c>
      <c r="B135" s="25" t="s">
        <v>120</v>
      </c>
      <c r="C135" s="14">
        <v>200</v>
      </c>
      <c r="D135" s="15" t="s">
        <v>115</v>
      </c>
      <c r="E135" s="31">
        <f>SUM('[1]9'!G339)</f>
        <v>40</v>
      </c>
      <c r="F135" s="31">
        <f>SUM('[1]9'!H339)</f>
        <v>40</v>
      </c>
    </row>
    <row r="136" spans="1:6" ht="30" x14ac:dyDescent="0.25">
      <c r="A136" s="20" t="s">
        <v>118</v>
      </c>
      <c r="B136" s="25" t="s">
        <v>120</v>
      </c>
      <c r="C136" s="14">
        <v>200</v>
      </c>
      <c r="D136" s="15"/>
      <c r="E136" s="31">
        <f>E137</f>
        <v>1.5</v>
      </c>
      <c r="F136" s="31">
        <f>F137</f>
        <v>1.5</v>
      </c>
    </row>
    <row r="137" spans="1:6" ht="30" x14ac:dyDescent="0.25">
      <c r="A137" s="12" t="s">
        <v>15</v>
      </c>
      <c r="B137" s="25" t="s">
        <v>120</v>
      </c>
      <c r="C137" s="14">
        <v>200</v>
      </c>
      <c r="D137" s="15" t="s">
        <v>16</v>
      </c>
      <c r="E137" s="31">
        <f>SUM('[1]9'!G289)</f>
        <v>1.5</v>
      </c>
      <c r="F137" s="31">
        <f>SUM('[1]9'!H289)</f>
        <v>1.5</v>
      </c>
    </row>
    <row r="138" spans="1:6" ht="45" x14ac:dyDescent="0.25">
      <c r="A138" s="17" t="s">
        <v>121</v>
      </c>
      <c r="B138" s="25" t="s">
        <v>122</v>
      </c>
      <c r="C138" s="42"/>
      <c r="D138" s="43"/>
      <c r="E138" s="16">
        <f>E139+E142</f>
        <v>1863.8</v>
      </c>
      <c r="F138" s="16">
        <f>F139+F142</f>
        <v>1863.8</v>
      </c>
    </row>
    <row r="139" spans="1:6" ht="30" x14ac:dyDescent="0.25">
      <c r="A139" s="20" t="s">
        <v>118</v>
      </c>
      <c r="B139" s="25" t="s">
        <v>122</v>
      </c>
      <c r="C139" s="14">
        <v>200</v>
      </c>
      <c r="D139" s="15"/>
      <c r="E139" s="31">
        <f>E140</f>
        <v>768.2</v>
      </c>
      <c r="F139" s="31">
        <f>F140</f>
        <v>768.2</v>
      </c>
    </row>
    <row r="140" spans="1:6" x14ac:dyDescent="0.25">
      <c r="A140" s="12" t="s">
        <v>114</v>
      </c>
      <c r="B140" s="25" t="s">
        <v>122</v>
      </c>
      <c r="C140" s="14">
        <v>200</v>
      </c>
      <c r="D140" s="15" t="s">
        <v>115</v>
      </c>
      <c r="E140" s="31">
        <f>SUM('[1]9'!G343)</f>
        <v>768.2</v>
      </c>
      <c r="F140" s="31">
        <f>SUM('[1]9'!H343)</f>
        <v>768.2</v>
      </c>
    </row>
    <row r="141" spans="1:6" ht="30" x14ac:dyDescent="0.25">
      <c r="A141" s="20" t="s">
        <v>14</v>
      </c>
      <c r="B141" s="25" t="s">
        <v>122</v>
      </c>
      <c r="C141" s="14">
        <v>600</v>
      </c>
      <c r="D141" s="15"/>
      <c r="E141" s="31">
        <f>E142</f>
        <v>1095.5999999999999</v>
      </c>
      <c r="F141" s="31">
        <f>F142</f>
        <v>1095.5999999999999</v>
      </c>
    </row>
    <row r="142" spans="1:6" x14ac:dyDescent="0.25">
      <c r="A142" s="12" t="s">
        <v>114</v>
      </c>
      <c r="B142" s="25" t="s">
        <v>122</v>
      </c>
      <c r="C142" s="14">
        <v>600</v>
      </c>
      <c r="D142" s="15" t="s">
        <v>115</v>
      </c>
      <c r="E142" s="31">
        <f>SUM('[1]9'!G346)</f>
        <v>1095.5999999999999</v>
      </c>
      <c r="F142" s="31">
        <f>SUM('[1]9'!H346)</f>
        <v>1095.5999999999999</v>
      </c>
    </row>
    <row r="143" spans="1:6" x14ac:dyDescent="0.25">
      <c r="A143" s="44" t="s">
        <v>123</v>
      </c>
      <c r="B143" s="21" t="s">
        <v>124</v>
      </c>
      <c r="C143" s="14"/>
      <c r="D143" s="15"/>
      <c r="E143" s="31">
        <f>E144+E157+E172+E175+E182+E191+E194+E197+E200+E213+E216+E233+E238+E245+E249+E252+E301</f>
        <v>153784.5</v>
      </c>
      <c r="F143" s="31">
        <f>F144+F157+F172+F175+F182+F191+F194+F197+F200+F213+F216+F233+F238+F245+F249+F252+F301</f>
        <v>245408.39999999997</v>
      </c>
    </row>
    <row r="144" spans="1:6" ht="30" x14ac:dyDescent="0.25">
      <c r="A144" s="34" t="s">
        <v>125</v>
      </c>
      <c r="B144" s="21"/>
      <c r="C144" s="14"/>
      <c r="D144" s="15"/>
      <c r="E144" s="31">
        <f>E145+E148+E151+E154</f>
        <v>55.400000000000006</v>
      </c>
      <c r="F144" s="31">
        <f>F145+F148+F151+F154</f>
        <v>55.400000000000006</v>
      </c>
    </row>
    <row r="145" spans="1:7" ht="45" x14ac:dyDescent="0.25">
      <c r="A145" s="17" t="s">
        <v>126</v>
      </c>
      <c r="B145" s="25" t="s">
        <v>127</v>
      </c>
      <c r="C145" s="14"/>
      <c r="D145" s="15"/>
      <c r="E145" s="31">
        <f>E146</f>
        <v>3.6</v>
      </c>
      <c r="F145" s="31">
        <f>F146</f>
        <v>3.6</v>
      </c>
    </row>
    <row r="146" spans="1:7" ht="30" x14ac:dyDescent="0.25">
      <c r="A146" s="20" t="s">
        <v>118</v>
      </c>
      <c r="B146" s="25" t="s">
        <v>127</v>
      </c>
      <c r="C146" s="14">
        <v>200</v>
      </c>
      <c r="D146" s="15"/>
      <c r="E146" s="31">
        <f>E147</f>
        <v>3.6</v>
      </c>
      <c r="F146" s="31">
        <f>F147</f>
        <v>3.6</v>
      </c>
    </row>
    <row r="147" spans="1:7" x14ac:dyDescent="0.25">
      <c r="A147" s="34" t="s">
        <v>128</v>
      </c>
      <c r="B147" s="25" t="s">
        <v>127</v>
      </c>
      <c r="C147" s="14">
        <v>200</v>
      </c>
      <c r="D147" s="15" t="s">
        <v>102</v>
      </c>
      <c r="E147" s="31">
        <f>SUM('[1]9'!G742)</f>
        <v>3.6</v>
      </c>
      <c r="F147" s="31">
        <f>SUM('[1]9'!H742)</f>
        <v>3.6</v>
      </c>
    </row>
    <row r="148" spans="1:7" ht="75" x14ac:dyDescent="0.25">
      <c r="A148" s="17" t="s">
        <v>129</v>
      </c>
      <c r="B148" s="25" t="s">
        <v>130</v>
      </c>
      <c r="C148" s="14"/>
      <c r="D148" s="15"/>
      <c r="E148" s="31">
        <f>E149</f>
        <v>24</v>
      </c>
      <c r="F148" s="31">
        <f>F149</f>
        <v>24</v>
      </c>
    </row>
    <row r="149" spans="1:7" ht="30" x14ac:dyDescent="0.25">
      <c r="A149" s="20" t="s">
        <v>118</v>
      </c>
      <c r="B149" s="25" t="s">
        <v>130</v>
      </c>
      <c r="C149" s="14">
        <v>200</v>
      </c>
      <c r="D149" s="15"/>
      <c r="E149" s="31">
        <f>E150</f>
        <v>24</v>
      </c>
      <c r="F149" s="31">
        <f>F150</f>
        <v>24</v>
      </c>
    </row>
    <row r="150" spans="1:7" x14ac:dyDescent="0.25">
      <c r="A150" s="34" t="s">
        <v>128</v>
      </c>
      <c r="B150" s="25" t="s">
        <v>130</v>
      </c>
      <c r="C150" s="14">
        <v>200</v>
      </c>
      <c r="D150" s="15" t="s">
        <v>102</v>
      </c>
      <c r="E150" s="31">
        <f>SUM('[1]9'!G746)</f>
        <v>24</v>
      </c>
      <c r="F150" s="31">
        <f>SUM('[1]9'!H746)</f>
        <v>24</v>
      </c>
    </row>
    <row r="151" spans="1:7" ht="45" x14ac:dyDescent="0.25">
      <c r="A151" s="20" t="s">
        <v>131</v>
      </c>
      <c r="B151" s="25" t="s">
        <v>132</v>
      </c>
      <c r="C151" s="14"/>
      <c r="D151" s="15"/>
      <c r="E151" s="31">
        <f>E152</f>
        <v>25.8</v>
      </c>
      <c r="F151" s="31">
        <f>F152</f>
        <v>25.8</v>
      </c>
    </row>
    <row r="152" spans="1:7" ht="30" x14ac:dyDescent="0.25">
      <c r="A152" s="20" t="s">
        <v>118</v>
      </c>
      <c r="B152" s="25" t="s">
        <v>132</v>
      </c>
      <c r="C152" s="14">
        <v>200</v>
      </c>
      <c r="D152" s="15"/>
      <c r="E152" s="31">
        <f>E153</f>
        <v>25.8</v>
      </c>
      <c r="F152" s="31">
        <f>F153</f>
        <v>25.8</v>
      </c>
    </row>
    <row r="153" spans="1:7" x14ac:dyDescent="0.25">
      <c r="A153" s="34" t="s">
        <v>128</v>
      </c>
      <c r="B153" s="25" t="s">
        <v>132</v>
      </c>
      <c r="C153" s="14">
        <v>200</v>
      </c>
      <c r="D153" s="15" t="s">
        <v>102</v>
      </c>
      <c r="E153" s="31">
        <f>SUM('[1]9'!G750)</f>
        <v>25.8</v>
      </c>
      <c r="F153" s="31">
        <f>SUM('[1]9'!H750)</f>
        <v>25.8</v>
      </c>
    </row>
    <row r="154" spans="1:7" ht="45" x14ac:dyDescent="0.25">
      <c r="A154" s="20" t="s">
        <v>133</v>
      </c>
      <c r="B154" s="25" t="s">
        <v>134</v>
      </c>
      <c r="C154" s="14">
        <v>200</v>
      </c>
      <c r="D154" s="15"/>
      <c r="E154" s="31">
        <f>SUM(E155)</f>
        <v>2</v>
      </c>
      <c r="F154" s="31">
        <f>SUM(F155)</f>
        <v>2</v>
      </c>
    </row>
    <row r="155" spans="1:7" ht="30" x14ac:dyDescent="0.25">
      <c r="A155" s="20" t="s">
        <v>118</v>
      </c>
      <c r="B155" s="25" t="s">
        <v>134</v>
      </c>
      <c r="C155" s="14">
        <v>200</v>
      </c>
      <c r="D155" s="15"/>
      <c r="E155" s="31">
        <f>SUM(E156)</f>
        <v>2</v>
      </c>
      <c r="F155" s="31">
        <f>SUM(F156)</f>
        <v>2</v>
      </c>
    </row>
    <row r="156" spans="1:7" x14ac:dyDescent="0.25">
      <c r="A156" s="34" t="s">
        <v>128</v>
      </c>
      <c r="B156" s="21" t="s">
        <v>134</v>
      </c>
      <c r="C156" s="14">
        <v>200</v>
      </c>
      <c r="D156" s="15" t="s">
        <v>102</v>
      </c>
      <c r="E156" s="31">
        <f>SUM('[1]9'!G754)</f>
        <v>2</v>
      </c>
      <c r="F156" s="31">
        <f>SUM('[1]9'!H754)</f>
        <v>2</v>
      </c>
    </row>
    <row r="157" spans="1:7" ht="45" x14ac:dyDescent="0.25">
      <c r="A157" s="45" t="s">
        <v>135</v>
      </c>
      <c r="B157" s="21" t="s">
        <v>136</v>
      </c>
      <c r="C157" s="14"/>
      <c r="D157" s="15"/>
      <c r="E157" s="31">
        <f>E158+E160+E166+E168+E170+E162+E164</f>
        <v>34425.999999999993</v>
      </c>
      <c r="F157" s="31">
        <f>F158+F160+F166+F168+F170+F162+F164</f>
        <v>127805.8</v>
      </c>
      <c r="G157" s="46"/>
    </row>
    <row r="158" spans="1:7" ht="30" x14ac:dyDescent="0.25">
      <c r="A158" s="20" t="s">
        <v>45</v>
      </c>
      <c r="B158" s="21" t="s">
        <v>136</v>
      </c>
      <c r="C158" s="14">
        <v>200</v>
      </c>
      <c r="D158" s="15"/>
      <c r="E158" s="31">
        <f>E159</f>
        <v>1600</v>
      </c>
      <c r="F158" s="31">
        <f>F159</f>
        <v>1600</v>
      </c>
    </row>
    <row r="159" spans="1:7" x14ac:dyDescent="0.25">
      <c r="A159" s="17" t="s">
        <v>137</v>
      </c>
      <c r="B159" s="21" t="s">
        <v>136</v>
      </c>
      <c r="C159" s="14">
        <v>200</v>
      </c>
      <c r="D159" s="15" t="s">
        <v>138</v>
      </c>
      <c r="E159" s="31">
        <f>SUM('[1]9'!G604)</f>
        <v>1600</v>
      </c>
      <c r="F159" s="31">
        <f>SUM('[1]9'!H604)</f>
        <v>1600</v>
      </c>
    </row>
    <row r="160" spans="1:7" ht="30" x14ac:dyDescent="0.25">
      <c r="A160" s="17" t="s">
        <v>139</v>
      </c>
      <c r="B160" s="21" t="s">
        <v>136</v>
      </c>
      <c r="C160" s="14">
        <v>400</v>
      </c>
      <c r="D160" s="15"/>
      <c r="E160" s="31">
        <f>SUM(E161)</f>
        <v>1425.2</v>
      </c>
      <c r="F160" s="31">
        <f>SUM(F161)</f>
        <v>1425.2</v>
      </c>
    </row>
    <row r="161" spans="1:6" x14ac:dyDescent="0.25">
      <c r="A161" s="20" t="s">
        <v>140</v>
      </c>
      <c r="B161" s="21" t="s">
        <v>136</v>
      </c>
      <c r="C161" s="14">
        <v>400</v>
      </c>
      <c r="D161" s="15" t="s">
        <v>141</v>
      </c>
      <c r="E161" s="31">
        <f>SUM('[1]9'!G710)</f>
        <v>1425.2</v>
      </c>
      <c r="F161" s="31">
        <f>SUM('[1]9'!H710)</f>
        <v>1425.2</v>
      </c>
    </row>
    <row r="162" spans="1:6" ht="45" x14ac:dyDescent="0.25">
      <c r="A162" s="12" t="s">
        <v>142</v>
      </c>
      <c r="B162" s="47" t="s">
        <v>143</v>
      </c>
      <c r="C162" s="14">
        <v>600</v>
      </c>
      <c r="D162" s="15"/>
      <c r="E162" s="31">
        <f>SUM(E163)</f>
        <v>422.2</v>
      </c>
      <c r="F162" s="31">
        <f>SUM(F163)</f>
        <v>318.8</v>
      </c>
    </row>
    <row r="163" spans="1:6" x14ac:dyDescent="0.25">
      <c r="A163" s="12" t="s">
        <v>69</v>
      </c>
      <c r="B163" s="47" t="s">
        <v>143</v>
      </c>
      <c r="C163" s="14">
        <v>600</v>
      </c>
      <c r="D163" s="15" t="s">
        <v>70</v>
      </c>
      <c r="E163" s="31">
        <f>SUM('[1]9'!G235)</f>
        <v>422.2</v>
      </c>
      <c r="F163" s="31">
        <f>SUM('[1]9'!H235)</f>
        <v>318.8</v>
      </c>
    </row>
    <row r="164" spans="1:6" ht="45" x14ac:dyDescent="0.25">
      <c r="A164" s="20" t="s">
        <v>144</v>
      </c>
      <c r="B164" s="47" t="s">
        <v>143</v>
      </c>
      <c r="C164" s="14">
        <v>600</v>
      </c>
      <c r="D164" s="15"/>
      <c r="E164" s="31">
        <f>SUM(E165)</f>
        <v>22.2</v>
      </c>
      <c r="F164" s="31">
        <f>SUM(F165)</f>
        <v>16.8</v>
      </c>
    </row>
    <row r="165" spans="1:6" x14ac:dyDescent="0.25">
      <c r="A165" s="12" t="s">
        <v>69</v>
      </c>
      <c r="B165" s="47" t="s">
        <v>143</v>
      </c>
      <c r="C165" s="14">
        <v>600</v>
      </c>
      <c r="D165" s="15" t="s">
        <v>70</v>
      </c>
      <c r="E165" s="31">
        <f>SUM('[1]9'!G239)</f>
        <v>22.2</v>
      </c>
      <c r="F165" s="31">
        <f>SUM('[1]9'!H239)</f>
        <v>16.8</v>
      </c>
    </row>
    <row r="166" spans="1:6" ht="30" x14ac:dyDescent="0.25">
      <c r="A166" s="20" t="s">
        <v>14</v>
      </c>
      <c r="B166" s="21" t="s">
        <v>136</v>
      </c>
      <c r="C166" s="14">
        <v>600</v>
      </c>
      <c r="D166" s="15"/>
      <c r="E166" s="31">
        <f>E167</f>
        <v>600</v>
      </c>
      <c r="F166" s="31">
        <f>F167</f>
        <v>600</v>
      </c>
    </row>
    <row r="167" spans="1:6" x14ac:dyDescent="0.25">
      <c r="A167" s="17" t="s">
        <v>114</v>
      </c>
      <c r="B167" s="21" t="s">
        <v>136</v>
      </c>
      <c r="C167" s="14">
        <v>600</v>
      </c>
      <c r="D167" s="15" t="s">
        <v>115</v>
      </c>
      <c r="E167" s="31">
        <f>SUM('[1]9'!G351)</f>
        <v>600</v>
      </c>
      <c r="F167" s="31">
        <f>SUM('[1]9'!H351)</f>
        <v>600</v>
      </c>
    </row>
    <row r="168" spans="1:6" ht="30" x14ac:dyDescent="0.25">
      <c r="A168" s="20" t="s">
        <v>14</v>
      </c>
      <c r="B168" s="21" t="s">
        <v>136</v>
      </c>
      <c r="C168" s="14">
        <v>600</v>
      </c>
      <c r="D168" s="15"/>
      <c r="E168" s="31">
        <f>E169</f>
        <v>53.4</v>
      </c>
      <c r="F168" s="31">
        <f>F169</f>
        <v>53.4</v>
      </c>
    </row>
    <row r="169" spans="1:6" x14ac:dyDescent="0.25">
      <c r="A169" s="17" t="s">
        <v>145</v>
      </c>
      <c r="B169" s="21" t="s">
        <v>136</v>
      </c>
      <c r="C169" s="14">
        <v>600</v>
      </c>
      <c r="D169" s="15" t="s">
        <v>51</v>
      </c>
      <c r="E169" s="31">
        <f>SUM('[1]9'!G139)</f>
        <v>53.4</v>
      </c>
      <c r="F169" s="31">
        <f>SUM('[1]9'!H139)</f>
        <v>53.4</v>
      </c>
    </row>
    <row r="170" spans="1:6" ht="30" x14ac:dyDescent="0.25">
      <c r="A170" s="17" t="s">
        <v>139</v>
      </c>
      <c r="B170" s="21" t="s">
        <v>146</v>
      </c>
      <c r="C170" s="14">
        <v>400</v>
      </c>
      <c r="D170" s="15"/>
      <c r="E170" s="31">
        <f>E171</f>
        <v>30303</v>
      </c>
      <c r="F170" s="31">
        <f>F171</f>
        <v>123791.59999999999</v>
      </c>
    </row>
    <row r="171" spans="1:6" x14ac:dyDescent="0.25">
      <c r="A171" s="17" t="s">
        <v>147</v>
      </c>
      <c r="B171" s="21" t="s">
        <v>146</v>
      </c>
      <c r="C171" s="14">
        <v>400</v>
      </c>
      <c r="D171" s="15" t="s">
        <v>148</v>
      </c>
      <c r="E171" s="31">
        <f>SUM('[1]9'!G798+'[1]9'!G795)</f>
        <v>30303</v>
      </c>
      <c r="F171" s="31">
        <f>SUM('[1]9'!H798+'[1]9'!H795)</f>
        <v>123791.59999999999</v>
      </c>
    </row>
    <row r="172" spans="1:6" ht="60" x14ac:dyDescent="0.25">
      <c r="A172" s="17" t="s">
        <v>149</v>
      </c>
      <c r="B172" s="48" t="s">
        <v>150</v>
      </c>
      <c r="C172" s="14"/>
      <c r="D172" s="15"/>
      <c r="E172" s="31">
        <f>E173</f>
        <v>3.9</v>
      </c>
      <c r="F172" s="31">
        <f>F173</f>
        <v>3.9</v>
      </c>
    </row>
    <row r="173" spans="1:6" x14ac:dyDescent="0.25">
      <c r="A173" s="20" t="s">
        <v>31</v>
      </c>
      <c r="B173" s="49" t="s">
        <v>150</v>
      </c>
      <c r="C173" s="14">
        <v>800</v>
      </c>
      <c r="D173" s="15"/>
      <c r="E173" s="31">
        <f>E174</f>
        <v>3.9</v>
      </c>
      <c r="F173" s="31">
        <f>F174</f>
        <v>3.9</v>
      </c>
    </row>
    <row r="174" spans="1:6" x14ac:dyDescent="0.25">
      <c r="A174" s="17" t="s">
        <v>151</v>
      </c>
      <c r="B174" s="48" t="s">
        <v>150</v>
      </c>
      <c r="C174" s="14">
        <v>800</v>
      </c>
      <c r="D174" s="15" t="s">
        <v>152</v>
      </c>
      <c r="E174" s="31">
        <f>SUM('[1]9'!G700)</f>
        <v>3.9</v>
      </c>
      <c r="F174" s="31">
        <f>SUM('[1]9'!H700)</f>
        <v>3.9</v>
      </c>
    </row>
    <row r="175" spans="1:6" ht="45" x14ac:dyDescent="0.25">
      <c r="A175" s="34" t="s">
        <v>153</v>
      </c>
      <c r="B175" s="21" t="s">
        <v>154</v>
      </c>
      <c r="C175" s="14"/>
      <c r="D175" s="15"/>
      <c r="E175" s="31">
        <f>E176+E178+E180</f>
        <v>2350</v>
      </c>
      <c r="F175" s="31">
        <f>F176+F178+F180</f>
        <v>100</v>
      </c>
    </row>
    <row r="176" spans="1:6" ht="30" x14ac:dyDescent="0.25">
      <c r="A176" s="20" t="s">
        <v>118</v>
      </c>
      <c r="B176" s="21" t="s">
        <v>155</v>
      </c>
      <c r="C176" s="14">
        <v>200</v>
      </c>
      <c r="D176" s="15"/>
      <c r="E176" s="31">
        <f>E177</f>
        <v>100</v>
      </c>
      <c r="F176" s="31">
        <f>F177</f>
        <v>100</v>
      </c>
    </row>
    <row r="177" spans="1:6" x14ac:dyDescent="0.25">
      <c r="A177" s="17" t="s">
        <v>114</v>
      </c>
      <c r="B177" s="21" t="s">
        <v>155</v>
      </c>
      <c r="C177" s="14">
        <v>200</v>
      </c>
      <c r="D177" s="15" t="s">
        <v>115</v>
      </c>
      <c r="E177" s="31">
        <f>SUM('[1]9'!G355)</f>
        <v>100</v>
      </c>
      <c r="F177" s="31">
        <f>SUM('[1]9'!H355)</f>
        <v>100</v>
      </c>
    </row>
    <row r="178" spans="1:6" ht="75" x14ac:dyDescent="0.25">
      <c r="A178" s="20" t="s">
        <v>156</v>
      </c>
      <c r="B178" s="47" t="s">
        <v>157</v>
      </c>
      <c r="C178" s="14">
        <v>600</v>
      </c>
      <c r="D178" s="15"/>
      <c r="E178" s="31">
        <f>SUM(E179)</f>
        <v>2137.5</v>
      </c>
      <c r="F178" s="31">
        <f>SUM(F179)</f>
        <v>0</v>
      </c>
    </row>
    <row r="179" spans="1:6" x14ac:dyDescent="0.25">
      <c r="A179" s="12" t="s">
        <v>69</v>
      </c>
      <c r="B179" s="47" t="s">
        <v>157</v>
      </c>
      <c r="C179" s="14">
        <v>600</v>
      </c>
      <c r="D179" s="15" t="s">
        <v>70</v>
      </c>
      <c r="E179" s="31">
        <f>SUM('[1]9'!G244)</f>
        <v>2137.5</v>
      </c>
      <c r="F179" s="31">
        <f>SUM('[1]9'!H244)</f>
        <v>0</v>
      </c>
    </row>
    <row r="180" spans="1:6" ht="75" x14ac:dyDescent="0.25">
      <c r="A180" s="20" t="s">
        <v>158</v>
      </c>
      <c r="B180" s="47" t="s">
        <v>157</v>
      </c>
      <c r="C180" s="14">
        <v>600</v>
      </c>
      <c r="D180" s="15"/>
      <c r="E180" s="31">
        <f>SUM(E181)</f>
        <v>112.5</v>
      </c>
      <c r="F180" s="31">
        <f>SUM(F181)</f>
        <v>0</v>
      </c>
    </row>
    <row r="181" spans="1:6" x14ac:dyDescent="0.25">
      <c r="A181" s="12" t="s">
        <v>69</v>
      </c>
      <c r="B181" s="47" t="s">
        <v>157</v>
      </c>
      <c r="C181" s="14">
        <v>600</v>
      </c>
      <c r="D181" s="15" t="s">
        <v>70</v>
      </c>
      <c r="E181" s="31">
        <f>SUM('[1]9'!G248)</f>
        <v>112.5</v>
      </c>
      <c r="F181" s="31">
        <f>SUM('[1]9'!H248)</f>
        <v>0</v>
      </c>
    </row>
    <row r="182" spans="1:6" ht="30" x14ac:dyDescent="0.25">
      <c r="A182" s="34" t="s">
        <v>159</v>
      </c>
      <c r="B182" s="21" t="s">
        <v>160</v>
      </c>
      <c r="C182" s="14"/>
      <c r="D182" s="15"/>
      <c r="E182" s="31">
        <f>E183+E189</f>
        <v>4232.6000000000004</v>
      </c>
      <c r="F182" s="31">
        <f>F183+F189</f>
        <v>4520.1000000000004</v>
      </c>
    </row>
    <row r="183" spans="1:6" ht="45" x14ac:dyDescent="0.25">
      <c r="A183" s="34" t="s">
        <v>161</v>
      </c>
      <c r="B183" s="25" t="s">
        <v>162</v>
      </c>
      <c r="C183" s="14"/>
      <c r="D183" s="15"/>
      <c r="E183" s="31">
        <f>E184+E187+E188</f>
        <v>3961.4</v>
      </c>
      <c r="F183" s="31">
        <f>F184+F187+F188</f>
        <v>4248.9000000000005</v>
      </c>
    </row>
    <row r="184" spans="1:6" ht="45" x14ac:dyDescent="0.25">
      <c r="A184" s="34" t="s">
        <v>163</v>
      </c>
      <c r="B184" s="25" t="s">
        <v>162</v>
      </c>
      <c r="C184" s="14">
        <v>100</v>
      </c>
      <c r="D184" s="15"/>
      <c r="E184" s="31">
        <f>SUM(E185)</f>
        <v>3803.6</v>
      </c>
      <c r="F184" s="31">
        <f>SUM(F185)</f>
        <v>4091.1000000000004</v>
      </c>
    </row>
    <row r="185" spans="1:6" ht="45" x14ac:dyDescent="0.25">
      <c r="A185" s="17" t="s">
        <v>164</v>
      </c>
      <c r="B185" s="21" t="s">
        <v>162</v>
      </c>
      <c r="C185" s="14">
        <v>100</v>
      </c>
      <c r="D185" s="15" t="s">
        <v>165</v>
      </c>
      <c r="E185" s="31">
        <f>SUM('[1]9'!G661)</f>
        <v>3803.6</v>
      </c>
      <c r="F185" s="31">
        <f>SUM('[1]9'!H661)</f>
        <v>4091.1000000000004</v>
      </c>
    </row>
    <row r="186" spans="1:6" ht="30" x14ac:dyDescent="0.25">
      <c r="A186" s="20" t="s">
        <v>166</v>
      </c>
      <c r="B186" s="21" t="s">
        <v>162</v>
      </c>
      <c r="C186" s="14">
        <v>200</v>
      </c>
      <c r="D186" s="15"/>
      <c r="E186" s="31">
        <f>E187</f>
        <v>117.80000000000001</v>
      </c>
      <c r="F186" s="31">
        <f>F187</f>
        <v>117.80000000000001</v>
      </c>
    </row>
    <row r="187" spans="1:6" ht="45" x14ac:dyDescent="0.25">
      <c r="A187" s="17" t="s">
        <v>164</v>
      </c>
      <c r="B187" s="21" t="s">
        <v>162</v>
      </c>
      <c r="C187" s="14">
        <v>200</v>
      </c>
      <c r="D187" s="15" t="s">
        <v>165</v>
      </c>
      <c r="E187" s="31">
        <f>SUM('[1]9'!G666)</f>
        <v>117.80000000000001</v>
      </c>
      <c r="F187" s="31">
        <f>SUM('[1]9'!H666)</f>
        <v>117.80000000000001</v>
      </c>
    </row>
    <row r="188" spans="1:6" ht="30" x14ac:dyDescent="0.25">
      <c r="A188" s="17" t="s">
        <v>15</v>
      </c>
      <c r="B188" s="21" t="s">
        <v>162</v>
      </c>
      <c r="C188" s="14">
        <v>200</v>
      </c>
      <c r="D188" s="15" t="s">
        <v>16</v>
      </c>
      <c r="E188" s="31">
        <f>SUM('[1]9'!G735)</f>
        <v>40</v>
      </c>
      <c r="F188" s="31">
        <f>SUM('[1]9'!H735)</f>
        <v>40</v>
      </c>
    </row>
    <row r="189" spans="1:6" ht="30" x14ac:dyDescent="0.25">
      <c r="A189" s="20" t="s">
        <v>166</v>
      </c>
      <c r="B189" s="21" t="s">
        <v>167</v>
      </c>
      <c r="C189" s="14">
        <v>200</v>
      </c>
      <c r="D189" s="15"/>
      <c r="E189" s="31">
        <f>E190</f>
        <v>271.2</v>
      </c>
      <c r="F189" s="31">
        <f>F190</f>
        <v>271.2</v>
      </c>
    </row>
    <row r="190" spans="1:6" x14ac:dyDescent="0.25">
      <c r="A190" s="17" t="s">
        <v>137</v>
      </c>
      <c r="B190" s="21" t="s">
        <v>167</v>
      </c>
      <c r="C190" s="14">
        <v>200</v>
      </c>
      <c r="D190" s="15" t="s">
        <v>165</v>
      </c>
      <c r="E190" s="31">
        <f>SUM('[1]9'!G678)</f>
        <v>271.2</v>
      </c>
      <c r="F190" s="31">
        <f>SUM('[1]9'!H678)</f>
        <v>271.2</v>
      </c>
    </row>
    <row r="191" spans="1:6" ht="45" x14ac:dyDescent="0.25">
      <c r="A191" s="20" t="s">
        <v>168</v>
      </c>
      <c r="B191" s="21" t="s">
        <v>169</v>
      </c>
      <c r="C191" s="14"/>
      <c r="D191" s="15"/>
      <c r="E191" s="31">
        <f>E192</f>
        <v>30</v>
      </c>
      <c r="F191" s="31">
        <f>F192</f>
        <v>9</v>
      </c>
    </row>
    <row r="192" spans="1:6" ht="30" x14ac:dyDescent="0.25">
      <c r="A192" s="20" t="s">
        <v>166</v>
      </c>
      <c r="B192" s="21" t="s">
        <v>169</v>
      </c>
      <c r="C192" s="14">
        <v>200</v>
      </c>
      <c r="D192" s="15"/>
      <c r="E192" s="31">
        <f>E193</f>
        <v>30</v>
      </c>
      <c r="F192" s="31">
        <f>F193</f>
        <v>9</v>
      </c>
    </row>
    <row r="193" spans="1:6" ht="30" x14ac:dyDescent="0.25">
      <c r="A193" s="17" t="s">
        <v>15</v>
      </c>
      <c r="B193" s="21" t="s">
        <v>169</v>
      </c>
      <c r="C193" s="14">
        <v>200</v>
      </c>
      <c r="D193" s="15" t="s">
        <v>16</v>
      </c>
      <c r="E193" s="31">
        <f>SUM('[1]9'!G727+'[1]9'!G55+'[1]9'!G293+'[1]9'!G461)</f>
        <v>30</v>
      </c>
      <c r="F193" s="31">
        <f>SUM('[1]9'!H727+'[1]9'!H55+'[1]9'!H293+'[1]9'!H461)</f>
        <v>9</v>
      </c>
    </row>
    <row r="194" spans="1:6" ht="45" x14ac:dyDescent="0.25">
      <c r="A194" s="34" t="s">
        <v>170</v>
      </c>
      <c r="B194" s="21" t="s">
        <v>171</v>
      </c>
      <c r="C194" s="14"/>
      <c r="D194" s="15"/>
      <c r="E194" s="31">
        <f>E195</f>
        <v>9</v>
      </c>
      <c r="F194" s="31">
        <f>F195</f>
        <v>9</v>
      </c>
    </row>
    <row r="195" spans="1:6" ht="30" x14ac:dyDescent="0.25">
      <c r="A195" s="20" t="s">
        <v>118</v>
      </c>
      <c r="B195" s="21" t="s">
        <v>171</v>
      </c>
      <c r="C195" s="14">
        <v>200</v>
      </c>
      <c r="D195" s="15"/>
      <c r="E195" s="31">
        <f>E196</f>
        <v>9</v>
      </c>
      <c r="F195" s="31">
        <f>F196</f>
        <v>9</v>
      </c>
    </row>
    <row r="196" spans="1:6" ht="30" x14ac:dyDescent="0.25">
      <c r="A196" s="17" t="s">
        <v>172</v>
      </c>
      <c r="B196" s="21" t="s">
        <v>171</v>
      </c>
      <c r="C196" s="14">
        <v>200</v>
      </c>
      <c r="D196" s="15" t="s">
        <v>173</v>
      </c>
      <c r="E196" s="31">
        <f>SUM('[1]9'!G684)</f>
        <v>9</v>
      </c>
      <c r="F196" s="31">
        <f>SUM('[1]9'!H684)</f>
        <v>9</v>
      </c>
    </row>
    <row r="197" spans="1:6" ht="60" x14ac:dyDescent="0.25">
      <c r="A197" s="34" t="s">
        <v>174</v>
      </c>
      <c r="B197" s="21" t="s">
        <v>175</v>
      </c>
      <c r="C197" s="14"/>
      <c r="D197" s="15"/>
      <c r="E197" s="31">
        <f>E198</f>
        <v>8.4</v>
      </c>
      <c r="F197" s="31">
        <f>F198</f>
        <v>8.4</v>
      </c>
    </row>
    <row r="198" spans="1:6" ht="30" x14ac:dyDescent="0.25">
      <c r="A198" s="20" t="s">
        <v>118</v>
      </c>
      <c r="B198" s="25" t="s">
        <v>175</v>
      </c>
      <c r="C198" s="14">
        <v>200</v>
      </c>
      <c r="D198" s="15"/>
      <c r="E198" s="31">
        <f>E199</f>
        <v>8.4</v>
      </c>
      <c r="F198" s="31">
        <f>F199</f>
        <v>8.4</v>
      </c>
    </row>
    <row r="199" spans="1:6" ht="30" x14ac:dyDescent="0.25">
      <c r="A199" s="17" t="s">
        <v>172</v>
      </c>
      <c r="B199" s="21" t="s">
        <v>175</v>
      </c>
      <c r="C199" s="14">
        <v>200</v>
      </c>
      <c r="D199" s="15" t="s">
        <v>173</v>
      </c>
      <c r="E199" s="31">
        <f>SUM('[1]9'!G688)</f>
        <v>8.4</v>
      </c>
      <c r="F199" s="31">
        <f>SUM('[1]9'!H688)</f>
        <v>8.4</v>
      </c>
    </row>
    <row r="200" spans="1:6" ht="45" x14ac:dyDescent="0.25">
      <c r="A200" s="17" t="s">
        <v>176</v>
      </c>
      <c r="B200" s="21" t="s">
        <v>177</v>
      </c>
      <c r="C200" s="14"/>
      <c r="D200" s="15"/>
      <c r="E200" s="31">
        <f>E201+E203+E205+E207+E209+E211</f>
        <v>526.40000000000009</v>
      </c>
      <c r="F200" s="31">
        <f>F201+F203+F205+F207+F209+F211</f>
        <v>526.40000000000009</v>
      </c>
    </row>
    <row r="201" spans="1:6" ht="30" x14ac:dyDescent="0.25">
      <c r="A201" s="20" t="s">
        <v>118</v>
      </c>
      <c r="B201" s="21" t="s">
        <v>177</v>
      </c>
      <c r="C201" s="14">
        <v>200</v>
      </c>
      <c r="D201" s="15"/>
      <c r="E201" s="31">
        <f>E202</f>
        <v>353.6</v>
      </c>
      <c r="F201" s="31">
        <f>F202</f>
        <v>353.6</v>
      </c>
    </row>
    <row r="202" spans="1:6" x14ac:dyDescent="0.25">
      <c r="A202" s="17" t="s">
        <v>137</v>
      </c>
      <c r="B202" s="21" t="s">
        <v>177</v>
      </c>
      <c r="C202" s="14">
        <v>200</v>
      </c>
      <c r="D202" s="15" t="s">
        <v>138</v>
      </c>
      <c r="E202" s="31">
        <f>SUM('[1]9'!G608+'[1]9'!G439)</f>
        <v>353.6</v>
      </c>
      <c r="F202" s="31">
        <f>SUM('[1]9'!H608+'[1]9'!H439)</f>
        <v>353.6</v>
      </c>
    </row>
    <row r="203" spans="1:6" ht="30" x14ac:dyDescent="0.25">
      <c r="A203" s="20" t="s">
        <v>118</v>
      </c>
      <c r="B203" s="21" t="s">
        <v>177</v>
      </c>
      <c r="C203" s="14">
        <v>200</v>
      </c>
      <c r="D203" s="15"/>
      <c r="E203" s="31">
        <f>E204</f>
        <v>4.8</v>
      </c>
      <c r="F203" s="31">
        <f>F204</f>
        <v>4.8</v>
      </c>
    </row>
    <row r="204" spans="1:6" ht="30" x14ac:dyDescent="0.25">
      <c r="A204" s="17" t="s">
        <v>15</v>
      </c>
      <c r="B204" s="21" t="s">
        <v>177</v>
      </c>
      <c r="C204" s="14">
        <v>200</v>
      </c>
      <c r="D204" s="15" t="s">
        <v>16</v>
      </c>
      <c r="E204" s="31">
        <f>SUM('[1]9'!G731)</f>
        <v>4.8</v>
      </c>
      <c r="F204" s="31">
        <f>SUM('[1]9'!H731)</f>
        <v>4.8</v>
      </c>
    </row>
    <row r="205" spans="1:6" ht="30" x14ac:dyDescent="0.25">
      <c r="A205" s="20" t="s">
        <v>118</v>
      </c>
      <c r="B205" s="21" t="s">
        <v>177</v>
      </c>
      <c r="C205" s="14">
        <v>200</v>
      </c>
      <c r="D205" s="15"/>
      <c r="E205" s="31">
        <f>E206</f>
        <v>43</v>
      </c>
      <c r="F205" s="31">
        <f>F206</f>
        <v>43</v>
      </c>
    </row>
    <row r="206" spans="1:6" x14ac:dyDescent="0.25">
      <c r="A206" s="17" t="s">
        <v>114</v>
      </c>
      <c r="B206" s="21" t="s">
        <v>177</v>
      </c>
      <c r="C206" s="14">
        <v>200</v>
      </c>
      <c r="D206" s="15" t="s">
        <v>115</v>
      </c>
      <c r="E206" s="31">
        <f>SUM('[1]9'!G359)</f>
        <v>43</v>
      </c>
      <c r="F206" s="31">
        <f>SUM('[1]9'!H359)</f>
        <v>43</v>
      </c>
    </row>
    <row r="207" spans="1:6" ht="30" x14ac:dyDescent="0.25">
      <c r="A207" s="20" t="s">
        <v>14</v>
      </c>
      <c r="B207" s="21" t="s">
        <v>177</v>
      </c>
      <c r="C207" s="14">
        <v>600</v>
      </c>
      <c r="D207" s="15"/>
      <c r="E207" s="31">
        <f>E208</f>
        <v>90</v>
      </c>
      <c r="F207" s="31">
        <f>F208</f>
        <v>90</v>
      </c>
    </row>
    <row r="208" spans="1:6" x14ac:dyDescent="0.25">
      <c r="A208" s="17" t="s">
        <v>114</v>
      </c>
      <c r="B208" s="21" t="s">
        <v>177</v>
      </c>
      <c r="C208" s="14">
        <v>600</v>
      </c>
      <c r="D208" s="15" t="s">
        <v>115</v>
      </c>
      <c r="E208" s="31">
        <f>SUM('[1]9'!G362+'[1]9'!G60)</f>
        <v>90</v>
      </c>
      <c r="F208" s="31">
        <f>SUM('[1]9'!H362+'[1]9'!H60)</f>
        <v>90</v>
      </c>
    </row>
    <row r="209" spans="1:6" ht="30" x14ac:dyDescent="0.25">
      <c r="A209" s="20" t="s">
        <v>118</v>
      </c>
      <c r="B209" s="21"/>
      <c r="C209" s="14"/>
      <c r="D209" s="15"/>
      <c r="E209" s="31">
        <f>E210</f>
        <v>5</v>
      </c>
      <c r="F209" s="31">
        <f>F210</f>
        <v>5</v>
      </c>
    </row>
    <row r="210" spans="1:6" x14ac:dyDescent="0.25">
      <c r="A210" s="17" t="s">
        <v>145</v>
      </c>
      <c r="B210" s="21" t="s">
        <v>177</v>
      </c>
      <c r="C210" s="14">
        <v>200</v>
      </c>
      <c r="D210" s="15" t="s">
        <v>51</v>
      </c>
      <c r="E210" s="31">
        <f>SUM('[1]9'!G143)</f>
        <v>5</v>
      </c>
      <c r="F210" s="31">
        <f>SUM('[1]9'!H143)</f>
        <v>5</v>
      </c>
    </row>
    <row r="211" spans="1:6" ht="30" x14ac:dyDescent="0.25">
      <c r="A211" s="20" t="s">
        <v>14</v>
      </c>
      <c r="B211" s="21" t="s">
        <v>177</v>
      </c>
      <c r="C211" s="14">
        <v>600</v>
      </c>
      <c r="D211" s="15"/>
      <c r="E211" s="31">
        <f>E212</f>
        <v>30</v>
      </c>
      <c r="F211" s="31">
        <f>F212</f>
        <v>30</v>
      </c>
    </row>
    <row r="212" spans="1:6" x14ac:dyDescent="0.25">
      <c r="A212" s="17" t="s">
        <v>145</v>
      </c>
      <c r="B212" s="21" t="s">
        <v>177</v>
      </c>
      <c r="C212" s="14">
        <v>600</v>
      </c>
      <c r="D212" s="15" t="s">
        <v>51</v>
      </c>
      <c r="E212" s="31">
        <f>SUM('[1]9'!G146)</f>
        <v>30</v>
      </c>
      <c r="F212" s="31">
        <f>SUM('[1]9'!H146)</f>
        <v>30</v>
      </c>
    </row>
    <row r="213" spans="1:6" ht="45" x14ac:dyDescent="0.25">
      <c r="A213" s="17" t="s">
        <v>178</v>
      </c>
      <c r="B213" s="21" t="s">
        <v>179</v>
      </c>
      <c r="C213" s="14"/>
      <c r="D213" s="15"/>
      <c r="E213" s="31">
        <f>E214</f>
        <v>276</v>
      </c>
      <c r="F213" s="31">
        <f>F214</f>
        <v>276</v>
      </c>
    </row>
    <row r="214" spans="1:6" ht="30" x14ac:dyDescent="0.25">
      <c r="A214" s="50" t="s">
        <v>118</v>
      </c>
      <c r="B214" s="25" t="s">
        <v>179</v>
      </c>
      <c r="C214" s="42">
        <v>200</v>
      </c>
      <c r="D214" s="43"/>
      <c r="E214" s="16">
        <f>E215</f>
        <v>276</v>
      </c>
      <c r="F214" s="16">
        <f>F215</f>
        <v>276</v>
      </c>
    </row>
    <row r="215" spans="1:6" ht="30" x14ac:dyDescent="0.25">
      <c r="A215" s="17" t="s">
        <v>180</v>
      </c>
      <c r="B215" s="21" t="s">
        <v>179</v>
      </c>
      <c r="C215" s="14">
        <v>200</v>
      </c>
      <c r="D215" s="15" t="s">
        <v>181</v>
      </c>
      <c r="E215" s="31">
        <f>SUM('[1]9'!G715)</f>
        <v>276</v>
      </c>
      <c r="F215" s="31">
        <f>SUM('[1]9'!H715)</f>
        <v>276</v>
      </c>
    </row>
    <row r="216" spans="1:6" ht="60" x14ac:dyDescent="0.25">
      <c r="A216" s="34" t="s">
        <v>182</v>
      </c>
      <c r="B216" s="21" t="s">
        <v>183</v>
      </c>
      <c r="C216" s="14"/>
      <c r="D216" s="15"/>
      <c r="E216" s="31">
        <f>E217+E223+E230</f>
        <v>1051.0999999999999</v>
      </c>
      <c r="F216" s="31">
        <f>F217+F223+F230</f>
        <v>1051.0999999999999</v>
      </c>
    </row>
    <row r="217" spans="1:6" ht="60" x14ac:dyDescent="0.25">
      <c r="A217" s="34" t="s">
        <v>184</v>
      </c>
      <c r="B217" s="25" t="s">
        <v>185</v>
      </c>
      <c r="C217" s="14"/>
      <c r="D217" s="15"/>
      <c r="E217" s="31">
        <f>E219+E221</f>
        <v>459.79999999999995</v>
      </c>
      <c r="F217" s="31">
        <f>F219+F221</f>
        <v>459.79999999999995</v>
      </c>
    </row>
    <row r="218" spans="1:6" ht="30" x14ac:dyDescent="0.25">
      <c r="A218" s="20" t="s">
        <v>118</v>
      </c>
      <c r="B218" s="25" t="s">
        <v>185</v>
      </c>
      <c r="C218" s="14">
        <v>200</v>
      </c>
      <c r="D218" s="15"/>
      <c r="E218" s="31">
        <f>E220</f>
        <v>198.1</v>
      </c>
      <c r="F218" s="31">
        <f>F220</f>
        <v>198.1</v>
      </c>
    </row>
    <row r="219" spans="1:6" x14ac:dyDescent="0.25">
      <c r="A219" s="17" t="s">
        <v>114</v>
      </c>
      <c r="B219" s="25" t="s">
        <v>185</v>
      </c>
      <c r="C219" s="14">
        <v>200</v>
      </c>
      <c r="D219" s="15"/>
      <c r="E219" s="31">
        <f>SUM(E220)</f>
        <v>198.1</v>
      </c>
      <c r="F219" s="31">
        <f>SUM(F220)</f>
        <v>198.1</v>
      </c>
    </row>
    <row r="220" spans="1:6" x14ac:dyDescent="0.25">
      <c r="A220" s="17" t="s">
        <v>137</v>
      </c>
      <c r="B220" s="21" t="s">
        <v>185</v>
      </c>
      <c r="C220" s="14">
        <v>200</v>
      </c>
      <c r="D220" s="15" t="s">
        <v>115</v>
      </c>
      <c r="E220" s="31">
        <f>SUM('[1]9'!G367)</f>
        <v>198.1</v>
      </c>
      <c r="F220" s="31">
        <f>SUM('[1]9'!H367)</f>
        <v>198.1</v>
      </c>
    </row>
    <row r="221" spans="1:6" ht="30" x14ac:dyDescent="0.25">
      <c r="A221" s="20" t="s">
        <v>14</v>
      </c>
      <c r="B221" s="21" t="s">
        <v>185</v>
      </c>
      <c r="C221" s="14">
        <v>600</v>
      </c>
      <c r="D221" s="15"/>
      <c r="E221" s="31">
        <f>E222</f>
        <v>261.7</v>
      </c>
      <c r="F221" s="31">
        <f>F222</f>
        <v>261.7</v>
      </c>
    </row>
    <row r="222" spans="1:6" x14ac:dyDescent="0.25">
      <c r="A222" s="17" t="s">
        <v>114</v>
      </c>
      <c r="B222" s="21" t="s">
        <v>185</v>
      </c>
      <c r="C222" s="14">
        <v>600</v>
      </c>
      <c r="D222" s="15" t="s">
        <v>115</v>
      </c>
      <c r="E222" s="31">
        <f>SUM('[1]9'!G370)</f>
        <v>261.7</v>
      </c>
      <c r="F222" s="31">
        <f>SUM('[1]9'!H370)</f>
        <v>261.7</v>
      </c>
    </row>
    <row r="223" spans="1:6" ht="60" x14ac:dyDescent="0.25">
      <c r="A223" s="17" t="s">
        <v>186</v>
      </c>
      <c r="B223" s="21" t="s">
        <v>187</v>
      </c>
      <c r="C223" s="14"/>
      <c r="D223" s="15"/>
      <c r="E223" s="31">
        <f>E226+E228+E224</f>
        <v>364.5</v>
      </c>
      <c r="F223" s="31">
        <f>F226+F228+F224</f>
        <v>364.5</v>
      </c>
    </row>
    <row r="224" spans="1:6" ht="30" x14ac:dyDescent="0.25">
      <c r="A224" s="20" t="s">
        <v>118</v>
      </c>
      <c r="B224" s="21" t="s">
        <v>187</v>
      </c>
      <c r="C224" s="14">
        <v>200</v>
      </c>
      <c r="D224" s="15"/>
      <c r="E224" s="31">
        <f>SUM(E225)</f>
        <v>139.5</v>
      </c>
      <c r="F224" s="31">
        <f>SUM(F225)</f>
        <v>139.5</v>
      </c>
    </row>
    <row r="225" spans="1:6" x14ac:dyDescent="0.25">
      <c r="A225" s="17" t="s">
        <v>114</v>
      </c>
      <c r="B225" s="21" t="s">
        <v>187</v>
      </c>
      <c r="C225" s="14">
        <v>200</v>
      </c>
      <c r="D225" s="15" t="s">
        <v>115</v>
      </c>
      <c r="E225" s="31">
        <f>SUM('[1]9'!G65)</f>
        <v>139.5</v>
      </c>
      <c r="F225" s="31">
        <f>SUM('[1]9'!H65)</f>
        <v>139.5</v>
      </c>
    </row>
    <row r="226" spans="1:6" ht="30" x14ac:dyDescent="0.25">
      <c r="A226" s="20" t="s">
        <v>118</v>
      </c>
      <c r="B226" s="25" t="s">
        <v>187</v>
      </c>
      <c r="C226" s="14">
        <v>200</v>
      </c>
      <c r="D226" s="15"/>
      <c r="E226" s="31">
        <f>E227</f>
        <v>37</v>
      </c>
      <c r="F226" s="31">
        <f>F227</f>
        <v>37</v>
      </c>
    </row>
    <row r="227" spans="1:6" x14ac:dyDescent="0.25">
      <c r="A227" s="17" t="s">
        <v>145</v>
      </c>
      <c r="B227" s="21" t="s">
        <v>187</v>
      </c>
      <c r="C227" s="14">
        <v>200</v>
      </c>
      <c r="D227" s="15" t="s">
        <v>51</v>
      </c>
      <c r="E227" s="31">
        <f>SUM('[1]9'!G151)</f>
        <v>37</v>
      </c>
      <c r="F227" s="31">
        <f>SUM('[1]9'!H151)</f>
        <v>37</v>
      </c>
    </row>
    <row r="228" spans="1:6" ht="30" x14ac:dyDescent="0.25">
      <c r="A228" s="20" t="s">
        <v>14</v>
      </c>
      <c r="B228" s="21" t="s">
        <v>187</v>
      </c>
      <c r="C228" s="14">
        <v>600</v>
      </c>
      <c r="D228" s="15"/>
      <c r="E228" s="31">
        <f>SUM(E229)</f>
        <v>188</v>
      </c>
      <c r="F228" s="31">
        <f>SUM(F229)</f>
        <v>188</v>
      </c>
    </row>
    <row r="229" spans="1:6" x14ac:dyDescent="0.25">
      <c r="A229" s="17" t="s">
        <v>145</v>
      </c>
      <c r="B229" s="21" t="s">
        <v>187</v>
      </c>
      <c r="C229" s="14">
        <v>600</v>
      </c>
      <c r="D229" s="15" t="s">
        <v>51</v>
      </c>
      <c r="E229" s="31">
        <f>SUM('[1]9'!G154)</f>
        <v>188</v>
      </c>
      <c r="F229" s="31">
        <f>SUM('[1]9'!H154)</f>
        <v>188</v>
      </c>
    </row>
    <row r="230" spans="1:6" ht="60" x14ac:dyDescent="0.25">
      <c r="A230" s="17" t="s">
        <v>188</v>
      </c>
      <c r="B230" s="21" t="s">
        <v>189</v>
      </c>
      <c r="C230" s="14"/>
      <c r="D230" s="15"/>
      <c r="E230" s="31">
        <f>SUM(E231)</f>
        <v>226.8</v>
      </c>
      <c r="F230" s="31">
        <f>SUM(F231)</f>
        <v>226.8</v>
      </c>
    </row>
    <row r="231" spans="1:6" ht="30" x14ac:dyDescent="0.25">
      <c r="A231" s="20" t="s">
        <v>118</v>
      </c>
      <c r="B231" s="21" t="s">
        <v>189</v>
      </c>
      <c r="C231" s="14">
        <v>200</v>
      </c>
      <c r="D231" s="15"/>
      <c r="E231" s="31">
        <f>SUM(E232)</f>
        <v>226.8</v>
      </c>
      <c r="F231" s="31">
        <f>SUM(F232)</f>
        <v>226.8</v>
      </c>
    </row>
    <row r="232" spans="1:6" x14ac:dyDescent="0.25">
      <c r="A232" s="17" t="s">
        <v>137</v>
      </c>
      <c r="B232" s="21" t="s">
        <v>189</v>
      </c>
      <c r="C232" s="14">
        <v>200</v>
      </c>
      <c r="D232" s="15" t="s">
        <v>138</v>
      </c>
      <c r="E232" s="31">
        <f>SUM('[1]9'!G614)</f>
        <v>226.8</v>
      </c>
      <c r="F232" s="31">
        <f>SUM('[1]9'!H614)</f>
        <v>226.8</v>
      </c>
    </row>
    <row r="233" spans="1:6" ht="45" x14ac:dyDescent="0.25">
      <c r="A233" s="17" t="s">
        <v>190</v>
      </c>
      <c r="B233" s="21" t="s">
        <v>191</v>
      </c>
      <c r="C233" s="14"/>
      <c r="D233" s="15"/>
      <c r="E233" s="31">
        <f>E234+E236</f>
        <v>40.4</v>
      </c>
      <c r="F233" s="31">
        <f>F234+F236</f>
        <v>40.4</v>
      </c>
    </row>
    <row r="234" spans="1:6" ht="30" x14ac:dyDescent="0.25">
      <c r="A234" s="20" t="s">
        <v>118</v>
      </c>
      <c r="B234" s="21" t="s">
        <v>191</v>
      </c>
      <c r="C234" s="14">
        <v>200</v>
      </c>
      <c r="D234" s="15"/>
      <c r="E234" s="31">
        <f>E235</f>
        <v>32</v>
      </c>
      <c r="F234" s="31">
        <f>F235</f>
        <v>32</v>
      </c>
    </row>
    <row r="235" spans="1:6" x14ac:dyDescent="0.25">
      <c r="A235" s="17" t="s">
        <v>145</v>
      </c>
      <c r="B235" s="21" t="s">
        <v>191</v>
      </c>
      <c r="C235" s="14">
        <v>200</v>
      </c>
      <c r="D235" s="15" t="s">
        <v>51</v>
      </c>
      <c r="E235" s="31">
        <f>SUM('[1]9'!G158)</f>
        <v>32</v>
      </c>
      <c r="F235" s="31">
        <f>SUM('[1]9'!H158)</f>
        <v>32</v>
      </c>
    </row>
    <row r="236" spans="1:6" ht="30" x14ac:dyDescent="0.25">
      <c r="A236" s="20" t="s">
        <v>118</v>
      </c>
      <c r="B236" s="25" t="s">
        <v>191</v>
      </c>
      <c r="C236" s="14">
        <v>200</v>
      </c>
      <c r="D236" s="15"/>
      <c r="E236" s="31">
        <f>E237</f>
        <v>8.4</v>
      </c>
      <c r="F236" s="31">
        <f>F237</f>
        <v>8.4</v>
      </c>
    </row>
    <row r="237" spans="1:6" x14ac:dyDescent="0.25">
      <c r="A237" s="17" t="s">
        <v>137</v>
      </c>
      <c r="B237" s="21" t="s">
        <v>191</v>
      </c>
      <c r="C237" s="14">
        <v>200</v>
      </c>
      <c r="D237" s="15" t="s">
        <v>138</v>
      </c>
      <c r="E237" s="31">
        <f>SUM('[1]9'!G618)</f>
        <v>8.4</v>
      </c>
      <c r="F237" s="31">
        <f>SUM('[1]9'!H618)</f>
        <v>8.4</v>
      </c>
    </row>
    <row r="238" spans="1:6" ht="45" x14ac:dyDescent="0.25">
      <c r="A238" s="34" t="s">
        <v>192</v>
      </c>
      <c r="B238" s="21" t="s">
        <v>193</v>
      </c>
      <c r="C238" s="14"/>
      <c r="D238" s="15"/>
      <c r="E238" s="31">
        <f>E239+E241+E243</f>
        <v>62.4</v>
      </c>
      <c r="F238" s="31">
        <f>F239+F241+F243</f>
        <v>62.4</v>
      </c>
    </row>
    <row r="239" spans="1:6" ht="30" x14ac:dyDescent="0.25">
      <c r="A239" s="20" t="s">
        <v>118</v>
      </c>
      <c r="B239" s="21" t="s">
        <v>193</v>
      </c>
      <c r="C239" s="14">
        <v>200</v>
      </c>
      <c r="D239" s="15"/>
      <c r="E239" s="31">
        <f>E240</f>
        <v>14.4</v>
      </c>
      <c r="F239" s="31">
        <f>F240</f>
        <v>14.4</v>
      </c>
    </row>
    <row r="240" spans="1:6" x14ac:dyDescent="0.25">
      <c r="A240" s="17" t="s">
        <v>137</v>
      </c>
      <c r="B240" s="21" t="s">
        <v>193</v>
      </c>
      <c r="C240" s="14">
        <v>200</v>
      </c>
      <c r="D240" s="15" t="s">
        <v>138</v>
      </c>
      <c r="E240" s="31">
        <f>SUM('[1]9'!G622)</f>
        <v>14.4</v>
      </c>
      <c r="F240" s="31">
        <f>SUM('[1]9'!H622)</f>
        <v>14.4</v>
      </c>
    </row>
    <row r="241" spans="1:6" ht="30" x14ac:dyDescent="0.25">
      <c r="A241" s="20" t="s">
        <v>14</v>
      </c>
      <c r="B241" s="21" t="s">
        <v>193</v>
      </c>
      <c r="C241" s="14">
        <v>600</v>
      </c>
      <c r="D241" s="15"/>
      <c r="E241" s="31">
        <f>E242</f>
        <v>30</v>
      </c>
      <c r="F241" s="31">
        <f>F242</f>
        <v>30</v>
      </c>
    </row>
    <row r="242" spans="1:6" x14ac:dyDescent="0.25">
      <c r="A242" s="17" t="s">
        <v>114</v>
      </c>
      <c r="B242" s="21" t="s">
        <v>193</v>
      </c>
      <c r="C242" s="14">
        <v>600</v>
      </c>
      <c r="D242" s="15" t="s">
        <v>115</v>
      </c>
      <c r="E242" s="31">
        <f>SUM('[1]9'!G374)</f>
        <v>30</v>
      </c>
      <c r="F242" s="31">
        <f>SUM('[1]9'!H374)</f>
        <v>30</v>
      </c>
    </row>
    <row r="243" spans="1:6" ht="30" x14ac:dyDescent="0.25">
      <c r="A243" s="20" t="s">
        <v>14</v>
      </c>
      <c r="B243" s="21" t="s">
        <v>193</v>
      </c>
      <c r="C243" s="14">
        <v>600</v>
      </c>
      <c r="D243" s="15"/>
      <c r="E243" s="31">
        <f>E244</f>
        <v>18</v>
      </c>
      <c r="F243" s="31">
        <f>F244</f>
        <v>18</v>
      </c>
    </row>
    <row r="244" spans="1:6" x14ac:dyDescent="0.25">
      <c r="A244" s="17" t="s">
        <v>145</v>
      </c>
      <c r="B244" s="21" t="s">
        <v>193</v>
      </c>
      <c r="C244" s="14">
        <v>600</v>
      </c>
      <c r="D244" s="15" t="s">
        <v>51</v>
      </c>
      <c r="E244" s="31">
        <f>SUM('[1]9'!G162)</f>
        <v>18</v>
      </c>
      <c r="F244" s="31">
        <f>SUM('[1]9'!H162)</f>
        <v>18</v>
      </c>
    </row>
    <row r="245" spans="1:6" ht="45" x14ac:dyDescent="0.25">
      <c r="A245" s="17" t="s">
        <v>194</v>
      </c>
      <c r="B245" s="21" t="s">
        <v>195</v>
      </c>
      <c r="C245" s="14"/>
      <c r="D245" s="15"/>
      <c r="E245" s="31">
        <f t="shared" ref="E245:F247" si="0">E246</f>
        <v>789</v>
      </c>
      <c r="F245" s="31">
        <f t="shared" si="0"/>
        <v>789</v>
      </c>
    </row>
    <row r="246" spans="1:6" ht="45" x14ac:dyDescent="0.25">
      <c r="A246" s="17" t="s">
        <v>196</v>
      </c>
      <c r="B246" s="25" t="s">
        <v>197</v>
      </c>
      <c r="C246" s="42"/>
      <c r="D246" s="43"/>
      <c r="E246" s="16">
        <f t="shared" si="0"/>
        <v>789</v>
      </c>
      <c r="F246" s="16">
        <f t="shared" si="0"/>
        <v>789</v>
      </c>
    </row>
    <row r="247" spans="1:6" ht="30" x14ac:dyDescent="0.25">
      <c r="A247" s="20" t="s">
        <v>118</v>
      </c>
      <c r="B247" s="25" t="s">
        <v>197</v>
      </c>
      <c r="C247" s="42">
        <v>200</v>
      </c>
      <c r="D247" s="43"/>
      <c r="E247" s="16">
        <f t="shared" si="0"/>
        <v>789</v>
      </c>
      <c r="F247" s="16">
        <f t="shared" si="0"/>
        <v>789</v>
      </c>
    </row>
    <row r="248" spans="1:6" x14ac:dyDescent="0.25">
      <c r="A248" s="17" t="s">
        <v>147</v>
      </c>
      <c r="B248" s="21" t="s">
        <v>197</v>
      </c>
      <c r="C248" s="14">
        <v>200</v>
      </c>
      <c r="D248" s="15" t="s">
        <v>148</v>
      </c>
      <c r="E248" s="31">
        <f>SUM('[1]9'!G802)</f>
        <v>789</v>
      </c>
      <c r="F248" s="31">
        <f>SUM('[1]9'!H802)</f>
        <v>789</v>
      </c>
    </row>
    <row r="249" spans="1:6" ht="60" x14ac:dyDescent="0.25">
      <c r="A249" s="17" t="s">
        <v>198</v>
      </c>
      <c r="B249" s="48" t="s">
        <v>199</v>
      </c>
      <c r="C249" s="14"/>
      <c r="D249" s="15"/>
      <c r="E249" s="31">
        <f>E250</f>
        <v>1200</v>
      </c>
      <c r="F249" s="31">
        <f>F250</f>
        <v>1200</v>
      </c>
    </row>
    <row r="250" spans="1:6" ht="30" x14ac:dyDescent="0.25">
      <c r="A250" s="17" t="s">
        <v>200</v>
      </c>
      <c r="B250" s="48" t="s">
        <v>199</v>
      </c>
      <c r="C250" s="14">
        <v>400</v>
      </c>
      <c r="D250" s="15"/>
      <c r="E250" s="31">
        <f>E251</f>
        <v>1200</v>
      </c>
      <c r="F250" s="31">
        <f>F251</f>
        <v>1200</v>
      </c>
    </row>
    <row r="251" spans="1:6" x14ac:dyDescent="0.25">
      <c r="A251" s="20" t="s">
        <v>140</v>
      </c>
      <c r="B251" s="48" t="s">
        <v>199</v>
      </c>
      <c r="C251" s="14">
        <v>400</v>
      </c>
      <c r="D251" s="15" t="s">
        <v>141</v>
      </c>
      <c r="E251" s="31">
        <f>SUM('[1]9'!G706)</f>
        <v>1200</v>
      </c>
      <c r="F251" s="31">
        <f>SUM('[1]9'!H706)</f>
        <v>1200</v>
      </c>
    </row>
    <row r="252" spans="1:6" ht="45" x14ac:dyDescent="0.25">
      <c r="A252" s="17" t="s">
        <v>201</v>
      </c>
      <c r="B252" s="21" t="s">
        <v>124</v>
      </c>
      <c r="C252" s="14"/>
      <c r="D252" s="15"/>
      <c r="E252" s="31">
        <f>E253+E291</f>
        <v>104494.69999999998</v>
      </c>
      <c r="F252" s="31">
        <f>F253+F291</f>
        <v>104722.29999999999</v>
      </c>
    </row>
    <row r="253" spans="1:6" ht="45" x14ac:dyDescent="0.25">
      <c r="A253" s="17" t="s">
        <v>202</v>
      </c>
      <c r="B253" s="21" t="s">
        <v>203</v>
      </c>
      <c r="C253" s="14"/>
      <c r="D253" s="15"/>
      <c r="E253" s="31">
        <f>E254+E257+E262+E265+E267+E270+E282+E285+E288</f>
        <v>63110.999999999993</v>
      </c>
      <c r="F253" s="31">
        <f>F254+F257+F262+F265+F267+F270+F282+F285+F288</f>
        <v>62809.2</v>
      </c>
    </row>
    <row r="254" spans="1:6" ht="30" x14ac:dyDescent="0.25">
      <c r="A254" s="17" t="s">
        <v>204</v>
      </c>
      <c r="B254" s="25" t="s">
        <v>205</v>
      </c>
      <c r="C254" s="42"/>
      <c r="D254" s="43"/>
      <c r="E254" s="31">
        <f>SUM(E256)</f>
        <v>2051</v>
      </c>
      <c r="F254" s="31">
        <f>SUM(F256)</f>
        <v>2051</v>
      </c>
    </row>
    <row r="255" spans="1:6" ht="75" x14ac:dyDescent="0.25">
      <c r="A255" s="17" t="s">
        <v>26</v>
      </c>
      <c r="B255" s="25" t="s">
        <v>205</v>
      </c>
      <c r="C255" s="42">
        <v>100</v>
      </c>
      <c r="D255" s="43"/>
      <c r="E255" s="31">
        <f>SUM(E256)</f>
        <v>2051</v>
      </c>
      <c r="F255" s="31">
        <f>SUM(F256)</f>
        <v>2051</v>
      </c>
    </row>
    <row r="256" spans="1:6" ht="45" x14ac:dyDescent="0.25">
      <c r="A256" s="17" t="s">
        <v>206</v>
      </c>
      <c r="B256" s="21" t="s">
        <v>205</v>
      </c>
      <c r="C256" s="14">
        <v>100</v>
      </c>
      <c r="D256" s="15" t="s">
        <v>207</v>
      </c>
      <c r="E256" s="31">
        <f>SUM('[1]9'!G495)</f>
        <v>2051</v>
      </c>
      <c r="F256" s="31">
        <f>SUM('[1]9'!H495)</f>
        <v>2051</v>
      </c>
    </row>
    <row r="257" spans="1:6" ht="30" x14ac:dyDescent="0.25">
      <c r="A257" s="17" t="s">
        <v>208</v>
      </c>
      <c r="B257" s="21" t="s">
        <v>209</v>
      </c>
      <c r="C257" s="14"/>
      <c r="D257" s="15"/>
      <c r="E257" s="31">
        <f>SUM(E258)</f>
        <v>26680.799999999996</v>
      </c>
      <c r="F257" s="31">
        <f>SUM(F258)</f>
        <v>28591.799999999996</v>
      </c>
    </row>
    <row r="258" spans="1:6" ht="75" x14ac:dyDescent="0.25">
      <c r="A258" s="17" t="s">
        <v>26</v>
      </c>
      <c r="B258" s="21" t="s">
        <v>209</v>
      </c>
      <c r="C258" s="14">
        <v>100</v>
      </c>
      <c r="D258" s="15"/>
      <c r="E258" s="31">
        <f>E259+E260+E261</f>
        <v>26680.799999999996</v>
      </c>
      <c r="F258" s="31">
        <f>F259+F260+F261</f>
        <v>28591.799999999996</v>
      </c>
    </row>
    <row r="259" spans="1:6" ht="30" x14ac:dyDescent="0.25">
      <c r="A259" s="17" t="s">
        <v>210</v>
      </c>
      <c r="B259" s="21" t="s">
        <v>209</v>
      </c>
      <c r="C259" s="14">
        <v>100</v>
      </c>
      <c r="D259" s="15" t="s">
        <v>211</v>
      </c>
      <c r="E259" s="31">
        <f>SUM('[1]9'!G503)</f>
        <v>17463.099999999999</v>
      </c>
      <c r="F259" s="31">
        <f>SUM('[1]9'!H503)</f>
        <v>18840.3</v>
      </c>
    </row>
    <row r="260" spans="1:6" ht="45" x14ac:dyDescent="0.25">
      <c r="A260" s="17" t="s">
        <v>212</v>
      </c>
      <c r="B260" s="21" t="s">
        <v>209</v>
      </c>
      <c r="C260" s="14">
        <v>100</v>
      </c>
      <c r="D260" s="15" t="s">
        <v>213</v>
      </c>
      <c r="E260" s="31">
        <f>SUM('[1]9'!G414)</f>
        <v>6927.6</v>
      </c>
      <c r="F260" s="31">
        <f>SUM('[1]9'!H414)</f>
        <v>7461.4</v>
      </c>
    </row>
    <row r="261" spans="1:6" x14ac:dyDescent="0.25">
      <c r="A261" s="17" t="s">
        <v>137</v>
      </c>
      <c r="B261" s="21" t="s">
        <v>209</v>
      </c>
      <c r="C261" s="14">
        <v>100</v>
      </c>
      <c r="D261" s="15" t="s">
        <v>138</v>
      </c>
      <c r="E261" s="31">
        <f>SUM('[1]9'!G593)</f>
        <v>2290.1000000000004</v>
      </c>
      <c r="F261" s="31">
        <f>SUM('[1]9'!H593)</f>
        <v>2290.1000000000004</v>
      </c>
    </row>
    <row r="262" spans="1:6" ht="30" x14ac:dyDescent="0.25">
      <c r="A262" s="17" t="s">
        <v>214</v>
      </c>
      <c r="B262" s="25" t="s">
        <v>215</v>
      </c>
      <c r="C262" s="42"/>
      <c r="D262" s="43"/>
      <c r="E262" s="16">
        <f>SUM(E263)</f>
        <v>1859.3</v>
      </c>
      <c r="F262" s="16">
        <f>SUM(F263)</f>
        <v>1859.3</v>
      </c>
    </row>
    <row r="263" spans="1:6" ht="75" x14ac:dyDescent="0.25">
      <c r="A263" s="17" t="s">
        <v>26</v>
      </c>
      <c r="B263" s="25" t="s">
        <v>215</v>
      </c>
      <c r="C263" s="42">
        <v>100</v>
      </c>
      <c r="D263" s="43"/>
      <c r="E263" s="16">
        <f>E264</f>
        <v>1859.3</v>
      </c>
      <c r="F263" s="16">
        <f>F264</f>
        <v>1859.3</v>
      </c>
    </row>
    <row r="264" spans="1:6" ht="45" x14ac:dyDescent="0.25">
      <c r="A264" s="17" t="s">
        <v>212</v>
      </c>
      <c r="B264" s="21" t="s">
        <v>215</v>
      </c>
      <c r="C264" s="14">
        <v>100</v>
      </c>
      <c r="D264" s="15" t="s">
        <v>213</v>
      </c>
      <c r="E264" s="31">
        <f>SUM('[1]9'!G856)</f>
        <v>1859.3</v>
      </c>
      <c r="F264" s="31">
        <f>SUM('[1]9'!H856)</f>
        <v>1859.3</v>
      </c>
    </row>
    <row r="265" spans="1:6" ht="45" x14ac:dyDescent="0.25">
      <c r="A265" s="17" t="s">
        <v>216</v>
      </c>
      <c r="B265" s="21" t="s">
        <v>217</v>
      </c>
      <c r="C265" s="14"/>
      <c r="D265" s="15"/>
      <c r="E265" s="31">
        <f>SUM(E266)</f>
        <v>6232</v>
      </c>
      <c r="F265" s="31">
        <f>SUM(F266)</f>
        <v>7176.7</v>
      </c>
    </row>
    <row r="266" spans="1:6" x14ac:dyDescent="0.25">
      <c r="A266" s="17" t="s">
        <v>137</v>
      </c>
      <c r="B266" s="21" t="s">
        <v>217</v>
      </c>
      <c r="C266" s="14">
        <v>100</v>
      </c>
      <c r="D266" s="15" t="s">
        <v>138</v>
      </c>
      <c r="E266" s="31">
        <f>SUM('[1]9'!G445)</f>
        <v>6232</v>
      </c>
      <c r="F266" s="31">
        <f>SUM('[1]9'!H445)</f>
        <v>7176.7</v>
      </c>
    </row>
    <row r="267" spans="1:6" ht="45" x14ac:dyDescent="0.25">
      <c r="A267" s="51" t="s">
        <v>218</v>
      </c>
      <c r="B267" s="21" t="s">
        <v>219</v>
      </c>
      <c r="C267" s="14"/>
      <c r="D267" s="15"/>
      <c r="E267" s="31">
        <f>SUM(E268)</f>
        <v>1204.2</v>
      </c>
      <c r="F267" s="31">
        <f>SUM(F268)</f>
        <v>1297.8</v>
      </c>
    </row>
    <row r="268" spans="1:6" ht="75" x14ac:dyDescent="0.25">
      <c r="A268" s="17" t="s">
        <v>26</v>
      </c>
      <c r="B268" s="21" t="s">
        <v>219</v>
      </c>
      <c r="C268" s="14">
        <v>100</v>
      </c>
      <c r="D268" s="15"/>
      <c r="E268" s="31">
        <f>SUM(E269)</f>
        <v>1204.2</v>
      </c>
      <c r="F268" s="31">
        <f>SUM(F269)</f>
        <v>1297.8</v>
      </c>
    </row>
    <row r="269" spans="1:6" x14ac:dyDescent="0.25">
      <c r="A269" s="51" t="s">
        <v>220</v>
      </c>
      <c r="B269" s="21" t="s">
        <v>219</v>
      </c>
      <c r="C269" s="14">
        <v>100</v>
      </c>
      <c r="D269" s="15" t="s">
        <v>221</v>
      </c>
      <c r="E269" s="31">
        <f>SUM('[1]9'!G810)</f>
        <v>1204.2</v>
      </c>
      <c r="F269" s="31">
        <f>SUM('[1]9'!H810)</f>
        <v>1297.8</v>
      </c>
    </row>
    <row r="270" spans="1:6" ht="165" x14ac:dyDescent="0.25">
      <c r="A270" s="52" t="s">
        <v>222</v>
      </c>
      <c r="B270" s="21" t="s">
        <v>223</v>
      </c>
      <c r="C270" s="14"/>
      <c r="D270" s="15"/>
      <c r="E270" s="31">
        <f>SUM(E271:E281)</f>
        <v>23379.500000000004</v>
      </c>
      <c r="F270" s="31">
        <f>SUM(F271:F281)</f>
        <v>20159.599999999999</v>
      </c>
    </row>
    <row r="271" spans="1:6" ht="60" x14ac:dyDescent="0.25">
      <c r="A271" s="20" t="s">
        <v>224</v>
      </c>
      <c r="B271" s="21" t="s">
        <v>223</v>
      </c>
      <c r="C271" s="14">
        <v>100</v>
      </c>
      <c r="D271" s="15" t="s">
        <v>211</v>
      </c>
      <c r="E271" s="31">
        <f>SUM('[1]9'!G508)</f>
        <v>5623.7000000000007</v>
      </c>
      <c r="F271" s="31">
        <f>SUM('[1]9'!H508)</f>
        <v>5159.3999999999996</v>
      </c>
    </row>
    <row r="272" spans="1:6" ht="45" x14ac:dyDescent="0.25">
      <c r="A272" s="20" t="s">
        <v>225</v>
      </c>
      <c r="B272" s="21" t="s">
        <v>223</v>
      </c>
      <c r="C272" s="14">
        <v>100</v>
      </c>
      <c r="D272" s="15" t="s">
        <v>213</v>
      </c>
      <c r="E272" s="31">
        <f>SUM('[1]9'!G861+'[1]9'!G421+'[1]9'!G423)</f>
        <v>2216.5</v>
      </c>
      <c r="F272" s="31">
        <f>SUM('[1]9'!H421+'[1]9'!H861+'[1]9'!H423)</f>
        <v>2151.8999999999996</v>
      </c>
    </row>
    <row r="273" spans="1:6" x14ac:dyDescent="0.25">
      <c r="A273" s="20" t="s">
        <v>137</v>
      </c>
      <c r="B273" s="21" t="s">
        <v>223</v>
      </c>
      <c r="C273" s="14">
        <v>100</v>
      </c>
      <c r="D273" s="15" t="s">
        <v>138</v>
      </c>
      <c r="E273" s="31">
        <f>SUM('[1]9'!G450+'[1]9'!G598+'[1]9'!G628)</f>
        <v>5727.2</v>
      </c>
      <c r="F273" s="31">
        <f>SUM('[1]9'!H450+'[1]9'!H598+'[1]9'!H628)</f>
        <v>5198</v>
      </c>
    </row>
    <row r="274" spans="1:6" ht="45" x14ac:dyDescent="0.25">
      <c r="A274" s="20" t="s">
        <v>164</v>
      </c>
      <c r="B274" s="21" t="s">
        <v>223</v>
      </c>
      <c r="C274" s="14">
        <v>100</v>
      </c>
      <c r="D274" s="15" t="s">
        <v>165</v>
      </c>
      <c r="E274" s="31">
        <f>SUM('[1]9'!G673)</f>
        <v>1105.1999999999998</v>
      </c>
      <c r="F274" s="31">
        <f>SUM('[1]9'!H673)</f>
        <v>1013.9000000000001</v>
      </c>
    </row>
    <row r="275" spans="1:6" x14ac:dyDescent="0.25">
      <c r="A275" s="51" t="s">
        <v>226</v>
      </c>
      <c r="B275" s="21" t="s">
        <v>223</v>
      </c>
      <c r="C275" s="14">
        <v>100</v>
      </c>
      <c r="D275" s="15" t="s">
        <v>43</v>
      </c>
      <c r="E275" s="31">
        <f>SUM('[1]9'!G30)</f>
        <v>181.1</v>
      </c>
      <c r="F275" s="31">
        <f>SUM('[1]9'!H30)</f>
        <v>166.1</v>
      </c>
    </row>
    <row r="276" spans="1:6" x14ac:dyDescent="0.25">
      <c r="A276" s="51" t="s">
        <v>226</v>
      </c>
      <c r="B276" s="21" t="s">
        <v>223</v>
      </c>
      <c r="C276" s="14">
        <v>600</v>
      </c>
      <c r="D276" s="15" t="s">
        <v>43</v>
      </c>
      <c r="E276" s="31">
        <f>SUM('[1]9'!G264)</f>
        <v>945.1</v>
      </c>
      <c r="F276" s="31">
        <f>SUM('[1]9'!H264)</f>
        <v>840.8</v>
      </c>
    </row>
    <row r="277" spans="1:6" x14ac:dyDescent="0.25">
      <c r="A277" s="51" t="s">
        <v>114</v>
      </c>
      <c r="B277" s="21" t="s">
        <v>223</v>
      </c>
      <c r="C277" s="14">
        <v>100</v>
      </c>
      <c r="D277" s="15" t="s">
        <v>115</v>
      </c>
      <c r="E277" s="31">
        <f>SUM('[1]9'!G380)</f>
        <v>2096.3999999999996</v>
      </c>
      <c r="F277" s="31">
        <f>SUM('[1]9'!H380)</f>
        <v>2096.3999999999996</v>
      </c>
    </row>
    <row r="278" spans="1:6" x14ac:dyDescent="0.25">
      <c r="A278" s="51" t="s">
        <v>227</v>
      </c>
      <c r="B278" s="21" t="s">
        <v>223</v>
      </c>
      <c r="C278" s="14">
        <v>100</v>
      </c>
      <c r="D278" s="15" t="s">
        <v>18</v>
      </c>
      <c r="E278" s="31">
        <f>SUM('[1]9'!G106)</f>
        <v>237.7</v>
      </c>
      <c r="F278" s="31">
        <f>SUM('[1]9'!H106)</f>
        <v>349.6</v>
      </c>
    </row>
    <row r="279" spans="1:6" x14ac:dyDescent="0.25">
      <c r="A279" s="51" t="s">
        <v>227</v>
      </c>
      <c r="B279" s="21" t="s">
        <v>223</v>
      </c>
      <c r="C279" s="14">
        <v>600</v>
      </c>
      <c r="D279" s="15" t="s">
        <v>18</v>
      </c>
      <c r="E279" s="31">
        <f>SUM('[1]9'!G122+'[1]9'!G87)</f>
        <v>4659.8</v>
      </c>
      <c r="F279" s="31">
        <f>SUM('[1]9'!H122+'[1]9'!H87)</f>
        <v>2645.2</v>
      </c>
    </row>
    <row r="280" spans="1:6" x14ac:dyDescent="0.25">
      <c r="A280" s="51" t="s">
        <v>228</v>
      </c>
      <c r="B280" s="21" t="s">
        <v>223</v>
      </c>
      <c r="C280" s="14">
        <v>100</v>
      </c>
      <c r="D280" s="15" t="s">
        <v>51</v>
      </c>
      <c r="E280" s="31">
        <f>SUM('[1]9'!G168)</f>
        <v>206.2</v>
      </c>
      <c r="F280" s="31">
        <f>SUM('[1]9'!H168)</f>
        <v>189.1</v>
      </c>
    </row>
    <row r="281" spans="1:6" x14ac:dyDescent="0.25">
      <c r="A281" s="51" t="s">
        <v>220</v>
      </c>
      <c r="B281" s="21" t="s">
        <v>223</v>
      </c>
      <c r="C281" s="14">
        <v>100</v>
      </c>
      <c r="D281" s="15" t="s">
        <v>221</v>
      </c>
      <c r="E281" s="31">
        <f>SUM('[1]9'!G815)</f>
        <v>380.6</v>
      </c>
      <c r="F281" s="31">
        <f>SUM('[1]9'!H815)</f>
        <v>349.2</v>
      </c>
    </row>
    <row r="282" spans="1:6" ht="180" x14ac:dyDescent="0.25">
      <c r="A282" s="52" t="s">
        <v>229</v>
      </c>
      <c r="B282" s="21" t="s">
        <v>230</v>
      </c>
      <c r="C282" s="14"/>
      <c r="D282" s="15"/>
      <c r="E282" s="31">
        <f>E283</f>
        <v>232.8</v>
      </c>
      <c r="F282" s="31">
        <f>F283</f>
        <v>201.6</v>
      </c>
    </row>
    <row r="283" spans="1:6" ht="75" x14ac:dyDescent="0.25">
      <c r="A283" s="17" t="s">
        <v>26</v>
      </c>
      <c r="B283" s="21" t="s">
        <v>230</v>
      </c>
      <c r="C283" s="14">
        <v>100</v>
      </c>
      <c r="D283" s="15"/>
      <c r="E283" s="31">
        <f>E284</f>
        <v>232.8</v>
      </c>
      <c r="F283" s="31">
        <f>F284</f>
        <v>201.6</v>
      </c>
    </row>
    <row r="284" spans="1:6" ht="45" x14ac:dyDescent="0.25">
      <c r="A284" s="20" t="s">
        <v>225</v>
      </c>
      <c r="B284" s="21" t="s">
        <v>230</v>
      </c>
      <c r="C284" s="14">
        <v>100</v>
      </c>
      <c r="D284" s="15" t="s">
        <v>213</v>
      </c>
      <c r="E284" s="31">
        <f>SUM('[1]9'!G422)</f>
        <v>232.8</v>
      </c>
      <c r="F284" s="31">
        <f>SUM('[1]9'!H422)</f>
        <v>201.6</v>
      </c>
    </row>
    <row r="285" spans="1:6" x14ac:dyDescent="0.25">
      <c r="A285" s="20" t="s">
        <v>231</v>
      </c>
      <c r="B285" s="21" t="s">
        <v>232</v>
      </c>
      <c r="C285" s="14"/>
      <c r="D285" s="15"/>
      <c r="E285" s="31">
        <f>E286</f>
        <v>51</v>
      </c>
      <c r="F285" s="31">
        <f>F286</f>
        <v>51</v>
      </c>
    </row>
    <row r="286" spans="1:6" ht="30" x14ac:dyDescent="0.25">
      <c r="A286" s="20" t="s">
        <v>45</v>
      </c>
      <c r="B286" s="21" t="s">
        <v>232</v>
      </c>
      <c r="C286" s="14">
        <v>200</v>
      </c>
      <c r="D286" s="15"/>
      <c r="E286" s="31">
        <f>E287</f>
        <v>51</v>
      </c>
      <c r="F286" s="31">
        <f>F287</f>
        <v>51</v>
      </c>
    </row>
    <row r="287" spans="1:6" x14ac:dyDescent="0.25">
      <c r="A287" s="17" t="s">
        <v>137</v>
      </c>
      <c r="B287" s="21" t="s">
        <v>232</v>
      </c>
      <c r="C287" s="14">
        <v>200</v>
      </c>
      <c r="D287" s="15" t="s">
        <v>138</v>
      </c>
      <c r="E287" s="31">
        <f>SUM('[1]9'!G633)</f>
        <v>51</v>
      </c>
      <c r="F287" s="31">
        <f>SUM('[1]9'!H633)</f>
        <v>51</v>
      </c>
    </row>
    <row r="288" spans="1:6" ht="45" x14ac:dyDescent="0.25">
      <c r="A288" s="20" t="s">
        <v>233</v>
      </c>
      <c r="B288" s="21" t="s">
        <v>234</v>
      </c>
      <c r="C288" s="14"/>
      <c r="D288" s="15"/>
      <c r="E288" s="31">
        <f>E289</f>
        <v>1420.4</v>
      </c>
      <c r="F288" s="31">
        <f>F289</f>
        <v>1420.4</v>
      </c>
    </row>
    <row r="289" spans="1:8" ht="44.25" customHeight="1" x14ac:dyDescent="0.25">
      <c r="A289" s="20" t="s">
        <v>44</v>
      </c>
      <c r="B289" s="21" t="s">
        <v>234</v>
      </c>
      <c r="C289" s="14">
        <v>200</v>
      </c>
      <c r="D289" s="15"/>
      <c r="E289" s="31">
        <f>E290</f>
        <v>1420.4</v>
      </c>
      <c r="F289" s="31">
        <f>F290</f>
        <v>1420.4</v>
      </c>
    </row>
    <row r="290" spans="1:8" x14ac:dyDescent="0.25">
      <c r="A290" s="17" t="s">
        <v>137</v>
      </c>
      <c r="B290" s="21" t="s">
        <v>234</v>
      </c>
      <c r="C290" s="14">
        <v>200</v>
      </c>
      <c r="D290" s="15" t="s">
        <v>138</v>
      </c>
      <c r="E290" s="31">
        <f>SUM('[1]9'!G455)</f>
        <v>1420.4</v>
      </c>
      <c r="F290" s="31">
        <f>SUM('[1]9'!H455)</f>
        <v>1420.4</v>
      </c>
    </row>
    <row r="291" spans="1:8" ht="45" x14ac:dyDescent="0.25">
      <c r="A291" s="17" t="s">
        <v>235</v>
      </c>
      <c r="B291" s="21" t="s">
        <v>203</v>
      </c>
      <c r="C291" s="14"/>
      <c r="D291" s="15"/>
      <c r="E291" s="31">
        <f>E292+E295+E298</f>
        <v>41383.699999999997</v>
      </c>
      <c r="F291" s="31">
        <f>F292+F295+F298</f>
        <v>41913.1</v>
      </c>
    </row>
    <row r="292" spans="1:8" ht="36" customHeight="1" x14ac:dyDescent="0.25">
      <c r="A292" s="17" t="s">
        <v>236</v>
      </c>
      <c r="B292" s="25" t="s">
        <v>237</v>
      </c>
      <c r="C292" s="42"/>
      <c r="D292" s="43"/>
      <c r="E292" s="16">
        <f>E293</f>
        <v>9638.7999999999993</v>
      </c>
      <c r="F292" s="16">
        <f>F293</f>
        <v>10092.700000000001</v>
      </c>
      <c r="H292" s="53"/>
    </row>
    <row r="293" spans="1:8" ht="27.75" customHeight="1" x14ac:dyDescent="0.25">
      <c r="A293" s="20" t="s">
        <v>238</v>
      </c>
      <c r="B293" s="25" t="s">
        <v>237</v>
      </c>
      <c r="C293" s="42">
        <v>500</v>
      </c>
      <c r="D293" s="43"/>
      <c r="E293" s="16">
        <f>SUM(E294)</f>
        <v>9638.7999999999993</v>
      </c>
      <c r="F293" s="16">
        <f>SUM(F294)</f>
        <v>10092.700000000001</v>
      </c>
    </row>
    <row r="294" spans="1:8" ht="48.75" customHeight="1" x14ac:dyDescent="0.25">
      <c r="A294" s="20" t="s">
        <v>239</v>
      </c>
      <c r="B294" s="25" t="s">
        <v>237</v>
      </c>
      <c r="C294" s="42">
        <v>500</v>
      </c>
      <c r="D294" s="43" t="s">
        <v>240</v>
      </c>
      <c r="E294" s="16">
        <f>SUM('[1]9'!G478)</f>
        <v>9638.7999999999993</v>
      </c>
      <c r="F294" s="16">
        <f>SUM('[1]9'!H478)</f>
        <v>10092.700000000001</v>
      </c>
    </row>
    <row r="295" spans="1:8" ht="54" customHeight="1" x14ac:dyDescent="0.25">
      <c r="A295" s="20" t="s">
        <v>241</v>
      </c>
      <c r="B295" s="25" t="s">
        <v>242</v>
      </c>
      <c r="C295" s="42"/>
      <c r="D295" s="43"/>
      <c r="E295" s="16">
        <f>E296</f>
        <v>31430.6</v>
      </c>
      <c r="F295" s="16">
        <f>F296</f>
        <v>31505.3</v>
      </c>
    </row>
    <row r="296" spans="1:8" ht="25.5" customHeight="1" x14ac:dyDescent="0.25">
      <c r="A296" s="20" t="s">
        <v>238</v>
      </c>
      <c r="B296" s="25" t="s">
        <v>242</v>
      </c>
      <c r="C296" s="42">
        <v>500</v>
      </c>
      <c r="D296" s="43"/>
      <c r="E296" s="16">
        <f>E297</f>
        <v>31430.6</v>
      </c>
      <c r="F296" s="16">
        <f>F297</f>
        <v>31505.3</v>
      </c>
    </row>
    <row r="297" spans="1:8" ht="45" x14ac:dyDescent="0.25">
      <c r="A297" s="20" t="s">
        <v>239</v>
      </c>
      <c r="B297" s="25" t="s">
        <v>242</v>
      </c>
      <c r="C297" s="42">
        <v>500</v>
      </c>
      <c r="D297" s="43" t="s">
        <v>240</v>
      </c>
      <c r="E297" s="16">
        <f>SUM('[1]9'!G482)</f>
        <v>31430.6</v>
      </c>
      <c r="F297" s="16">
        <f>SUM('[1]9'!H482)</f>
        <v>31505.3</v>
      </c>
    </row>
    <row r="298" spans="1:8" ht="84" customHeight="1" x14ac:dyDescent="0.25">
      <c r="A298" s="20" t="s">
        <v>243</v>
      </c>
      <c r="B298" s="25" t="s">
        <v>244</v>
      </c>
      <c r="C298" s="42"/>
      <c r="D298" s="43"/>
      <c r="E298" s="16">
        <f>E300</f>
        <v>314.3</v>
      </c>
      <c r="F298" s="16">
        <f>F300</f>
        <v>315.10000000000002</v>
      </c>
    </row>
    <row r="299" spans="1:8" ht="19.5" customHeight="1" x14ac:dyDescent="0.25">
      <c r="A299" s="20" t="s">
        <v>238</v>
      </c>
      <c r="B299" s="25" t="s">
        <v>244</v>
      </c>
      <c r="C299" s="42">
        <v>500</v>
      </c>
      <c r="D299" s="43"/>
      <c r="E299" s="16">
        <f>E300</f>
        <v>314.3</v>
      </c>
      <c r="F299" s="16">
        <f>F300</f>
        <v>315.10000000000002</v>
      </c>
    </row>
    <row r="300" spans="1:8" ht="45.75" customHeight="1" x14ac:dyDescent="0.25">
      <c r="A300" s="20" t="s">
        <v>239</v>
      </c>
      <c r="B300" s="25" t="s">
        <v>244</v>
      </c>
      <c r="C300" s="42">
        <v>500</v>
      </c>
      <c r="D300" s="43" t="s">
        <v>240</v>
      </c>
      <c r="E300" s="16">
        <f>SUM('[1]9'!G486)</f>
        <v>314.3</v>
      </c>
      <c r="F300" s="16">
        <f>SUM('[1]9'!H486)</f>
        <v>315.10000000000002</v>
      </c>
    </row>
    <row r="301" spans="1:8" ht="45" customHeight="1" x14ac:dyDescent="0.25">
      <c r="A301" s="17" t="s">
        <v>245</v>
      </c>
      <c r="B301" s="21" t="s">
        <v>246</v>
      </c>
      <c r="C301" s="14"/>
      <c r="D301" s="15"/>
      <c r="E301" s="31">
        <f>E302+E311</f>
        <v>4229.2</v>
      </c>
      <c r="F301" s="31">
        <f>F302+F311</f>
        <v>4229.2</v>
      </c>
    </row>
    <row r="302" spans="1:8" ht="45" x14ac:dyDescent="0.25">
      <c r="A302" s="17" t="s">
        <v>247</v>
      </c>
      <c r="B302" s="25" t="s">
        <v>248</v>
      </c>
      <c r="C302" s="42"/>
      <c r="D302" s="43"/>
      <c r="E302" s="16">
        <f>SUM(E303+E305+E309+E307)</f>
        <v>3402.4</v>
      </c>
      <c r="F302" s="16">
        <f>SUM(F303+F305+F309+F307)</f>
        <v>3402.4</v>
      </c>
    </row>
    <row r="303" spans="1:8" ht="75" x14ac:dyDescent="0.25">
      <c r="A303" s="17" t="s">
        <v>26</v>
      </c>
      <c r="B303" s="25" t="s">
        <v>248</v>
      </c>
      <c r="C303" s="42">
        <v>100</v>
      </c>
      <c r="D303" s="43"/>
      <c r="E303" s="16">
        <f>SUM(E304)</f>
        <v>3041.2000000000003</v>
      </c>
      <c r="F303" s="16">
        <f>SUM(F304)</f>
        <v>3041.2000000000003</v>
      </c>
    </row>
    <row r="304" spans="1:8" ht="24.75" customHeight="1" x14ac:dyDescent="0.25">
      <c r="A304" s="17" t="s">
        <v>137</v>
      </c>
      <c r="B304" s="25" t="s">
        <v>248</v>
      </c>
      <c r="C304" s="42">
        <v>100</v>
      </c>
      <c r="D304" s="43" t="s">
        <v>138</v>
      </c>
      <c r="E304" s="16">
        <f>SUM('[1]9'!G638)</f>
        <v>3041.2000000000003</v>
      </c>
      <c r="F304" s="16">
        <f>SUM('[1]9'!H638)</f>
        <v>3041.2000000000003</v>
      </c>
    </row>
    <row r="305" spans="1:6" ht="30" x14ac:dyDescent="0.25">
      <c r="A305" s="20" t="s">
        <v>118</v>
      </c>
      <c r="B305" s="25" t="s">
        <v>248</v>
      </c>
      <c r="C305" s="42">
        <v>200</v>
      </c>
      <c r="D305" s="43"/>
      <c r="E305" s="16">
        <f>SUM(E306)</f>
        <v>344.09999999999997</v>
      </c>
      <c r="F305" s="16">
        <f>SUM(F306)</f>
        <v>344.09999999999997</v>
      </c>
    </row>
    <row r="306" spans="1:6" x14ac:dyDescent="0.25">
      <c r="A306" s="17" t="s">
        <v>137</v>
      </c>
      <c r="B306" s="25" t="s">
        <v>248</v>
      </c>
      <c r="C306" s="42">
        <v>200</v>
      </c>
      <c r="D306" s="43" t="s">
        <v>138</v>
      </c>
      <c r="E306" s="16">
        <f>SUM('[1]9'!G642)</f>
        <v>344.09999999999997</v>
      </c>
      <c r="F306" s="16">
        <f>SUM('[1]9'!H642)</f>
        <v>344.09999999999997</v>
      </c>
    </row>
    <row r="307" spans="1:6" ht="30" x14ac:dyDescent="0.25">
      <c r="A307" s="17" t="s">
        <v>200</v>
      </c>
      <c r="B307" s="25" t="s">
        <v>248</v>
      </c>
      <c r="C307" s="42">
        <v>400</v>
      </c>
      <c r="D307" s="43"/>
      <c r="E307" s="16">
        <f>SUM(E308)</f>
        <v>1</v>
      </c>
      <c r="F307" s="16">
        <f>SUM(F308)</f>
        <v>1</v>
      </c>
    </row>
    <row r="308" spans="1:6" x14ac:dyDescent="0.25">
      <c r="A308" s="17" t="s">
        <v>137</v>
      </c>
      <c r="B308" s="25" t="s">
        <v>248</v>
      </c>
      <c r="C308" s="42">
        <v>400</v>
      </c>
      <c r="D308" s="43" t="s">
        <v>138</v>
      </c>
      <c r="E308" s="16">
        <f>SUM('[1]9'!G646)</f>
        <v>1</v>
      </c>
      <c r="F308" s="16">
        <f>SUM('[1]9'!H646)</f>
        <v>1</v>
      </c>
    </row>
    <row r="309" spans="1:6" x14ac:dyDescent="0.25">
      <c r="A309" s="20" t="s">
        <v>249</v>
      </c>
      <c r="B309" s="25" t="s">
        <v>248</v>
      </c>
      <c r="C309" s="42">
        <v>800</v>
      </c>
      <c r="D309" s="43"/>
      <c r="E309" s="16">
        <f>SUM(E310)</f>
        <v>16.100000000000001</v>
      </c>
      <c r="F309" s="16">
        <f>SUM(F310)</f>
        <v>16.100000000000001</v>
      </c>
    </row>
    <row r="310" spans="1:6" x14ac:dyDescent="0.25">
      <c r="A310" s="17" t="s">
        <v>137</v>
      </c>
      <c r="B310" s="25" t="s">
        <v>248</v>
      </c>
      <c r="C310" s="42">
        <v>800</v>
      </c>
      <c r="D310" s="43" t="s">
        <v>138</v>
      </c>
      <c r="E310" s="16">
        <f>SUM('[1]9'!G649)</f>
        <v>16.100000000000001</v>
      </c>
      <c r="F310" s="16">
        <f>SUM('[1]9'!H649)</f>
        <v>16.100000000000001</v>
      </c>
    </row>
    <row r="311" spans="1:6" ht="30" x14ac:dyDescent="0.25">
      <c r="A311" s="20" t="s">
        <v>118</v>
      </c>
      <c r="B311" s="25" t="s">
        <v>246</v>
      </c>
      <c r="C311" s="42">
        <v>200</v>
      </c>
      <c r="D311" s="43"/>
      <c r="E311" s="16">
        <f>E312</f>
        <v>826.8</v>
      </c>
      <c r="F311" s="16">
        <f>F312</f>
        <v>826.8</v>
      </c>
    </row>
    <row r="312" spans="1:6" x14ac:dyDescent="0.25">
      <c r="A312" s="17" t="s">
        <v>137</v>
      </c>
      <c r="B312" s="25" t="s">
        <v>246</v>
      </c>
      <c r="C312" s="42">
        <v>200</v>
      </c>
      <c r="D312" s="43" t="s">
        <v>138</v>
      </c>
      <c r="E312" s="16">
        <f>SUM('[1]9'!G652)</f>
        <v>826.8</v>
      </c>
      <c r="F312" s="16">
        <f>SUM('[1]9'!H652)</f>
        <v>826.8</v>
      </c>
    </row>
    <row r="313" spans="1:6" x14ac:dyDescent="0.25">
      <c r="A313" s="17" t="s">
        <v>250</v>
      </c>
      <c r="B313" s="25" t="s">
        <v>251</v>
      </c>
      <c r="C313" s="42"/>
      <c r="D313" s="43"/>
      <c r="E313" s="54">
        <f>E314+E317+E324+E336+E345+E354+E357+E399+E408+E413+E417</f>
        <v>13639.500000000002</v>
      </c>
      <c r="F313" s="54">
        <f>F314+F317+F324+F336+F345+F354+F357+F399+F408+F413+F417</f>
        <v>13805.4</v>
      </c>
    </row>
    <row r="314" spans="1:6" ht="45" x14ac:dyDescent="0.25">
      <c r="A314" s="17" t="s">
        <v>252</v>
      </c>
      <c r="B314" s="21" t="s">
        <v>253</v>
      </c>
      <c r="C314" s="14"/>
      <c r="D314" s="15"/>
      <c r="E314" s="18">
        <f>E316</f>
        <v>44.8</v>
      </c>
      <c r="F314" s="18">
        <f>F316</f>
        <v>44.8</v>
      </c>
    </row>
    <row r="315" spans="1:6" ht="30" x14ac:dyDescent="0.25">
      <c r="A315" s="20" t="s">
        <v>118</v>
      </c>
      <c r="B315" s="21" t="s">
        <v>253</v>
      </c>
      <c r="C315" s="14">
        <v>200</v>
      </c>
      <c r="D315" s="15"/>
      <c r="E315" s="18">
        <f>E316</f>
        <v>44.8</v>
      </c>
      <c r="F315" s="18">
        <f>F316</f>
        <v>44.8</v>
      </c>
    </row>
    <row r="316" spans="1:6" ht="60" x14ac:dyDescent="0.25">
      <c r="A316" s="12" t="s">
        <v>254</v>
      </c>
      <c r="B316" s="21" t="s">
        <v>253</v>
      </c>
      <c r="C316" s="14">
        <v>200</v>
      </c>
      <c r="D316" s="15" t="s">
        <v>255</v>
      </c>
      <c r="E316" s="18">
        <f>SUM('[1]9'!G831)</f>
        <v>44.8</v>
      </c>
      <c r="F316" s="18">
        <f>SUM('[1]9'!H831)</f>
        <v>44.8</v>
      </c>
    </row>
    <row r="317" spans="1:6" ht="30" x14ac:dyDescent="0.25">
      <c r="A317" s="17" t="s">
        <v>256</v>
      </c>
      <c r="B317" s="21" t="s">
        <v>257</v>
      </c>
      <c r="C317" s="14"/>
      <c r="D317" s="15"/>
      <c r="E317" s="18">
        <f>E318+E320+E322</f>
        <v>518.30000000000007</v>
      </c>
      <c r="F317" s="18">
        <f>F318+F320+F322</f>
        <v>518.30000000000007</v>
      </c>
    </row>
    <row r="318" spans="1:6" ht="60" x14ac:dyDescent="0.25">
      <c r="A318" s="34" t="s">
        <v>258</v>
      </c>
      <c r="B318" s="25" t="s">
        <v>257</v>
      </c>
      <c r="C318" s="42">
        <v>100</v>
      </c>
      <c r="D318" s="43"/>
      <c r="E318" s="55">
        <f>E319</f>
        <v>468.30000000000007</v>
      </c>
      <c r="F318" s="55">
        <f>F319</f>
        <v>468.30000000000007</v>
      </c>
    </row>
    <row r="319" spans="1:6" ht="60" x14ac:dyDescent="0.25">
      <c r="A319" s="12" t="s">
        <v>254</v>
      </c>
      <c r="B319" s="25" t="s">
        <v>257</v>
      </c>
      <c r="C319" s="42">
        <v>100</v>
      </c>
      <c r="D319" s="43" t="s">
        <v>255</v>
      </c>
      <c r="E319" s="55">
        <f>SUM('[1]9'!G835)</f>
        <v>468.30000000000007</v>
      </c>
      <c r="F319" s="55">
        <f>SUM('[1]9'!H835)</f>
        <v>468.30000000000007</v>
      </c>
    </row>
    <row r="320" spans="1:6" ht="30" x14ac:dyDescent="0.25">
      <c r="A320" s="20" t="s">
        <v>259</v>
      </c>
      <c r="B320" s="25" t="s">
        <v>257</v>
      </c>
      <c r="C320" s="42">
        <v>200</v>
      </c>
      <c r="D320" s="43"/>
      <c r="E320" s="55">
        <f>E321</f>
        <v>45</v>
      </c>
      <c r="F320" s="55">
        <f>F321</f>
        <v>45</v>
      </c>
    </row>
    <row r="321" spans="1:6" ht="60" x14ac:dyDescent="0.25">
      <c r="A321" s="12" t="s">
        <v>254</v>
      </c>
      <c r="B321" s="25" t="s">
        <v>257</v>
      </c>
      <c r="C321" s="42">
        <v>200</v>
      </c>
      <c r="D321" s="43" t="s">
        <v>255</v>
      </c>
      <c r="E321" s="55">
        <f>SUM('[1]9'!G840)</f>
        <v>45</v>
      </c>
      <c r="F321" s="55">
        <f>SUM('[1]9'!H840)</f>
        <v>45</v>
      </c>
    </row>
    <row r="322" spans="1:6" ht="30" x14ac:dyDescent="0.25">
      <c r="A322" s="20" t="s">
        <v>259</v>
      </c>
      <c r="B322" s="25" t="s">
        <v>257</v>
      </c>
      <c r="C322" s="42">
        <v>200</v>
      </c>
      <c r="D322" s="43"/>
      <c r="E322" s="55">
        <f>E323</f>
        <v>5</v>
      </c>
      <c r="F322" s="55">
        <f>F323</f>
        <v>5</v>
      </c>
    </row>
    <row r="323" spans="1:6" ht="30" x14ac:dyDescent="0.25">
      <c r="A323" s="20" t="s">
        <v>15</v>
      </c>
      <c r="B323" s="25" t="s">
        <v>257</v>
      </c>
      <c r="C323" s="42">
        <v>200</v>
      </c>
      <c r="D323" s="43" t="s">
        <v>16</v>
      </c>
      <c r="E323" s="55">
        <f>SUM('[1]9'!G847)</f>
        <v>5</v>
      </c>
      <c r="F323" s="55">
        <f>SUM('[1]9'!H847)</f>
        <v>5</v>
      </c>
    </row>
    <row r="324" spans="1:6" ht="30" x14ac:dyDescent="0.25">
      <c r="A324" s="17" t="s">
        <v>260</v>
      </c>
      <c r="B324" s="21" t="s">
        <v>261</v>
      </c>
      <c r="C324" s="33"/>
      <c r="D324" s="32"/>
      <c r="E324" s="31">
        <f>E327+E329+E331+E325+E333</f>
        <v>2797.1000000000004</v>
      </c>
      <c r="F324" s="31">
        <f>F327+F329+F331+F325+F333</f>
        <v>2819</v>
      </c>
    </row>
    <row r="325" spans="1:6" ht="60" x14ac:dyDescent="0.25">
      <c r="A325" s="34" t="s">
        <v>258</v>
      </c>
      <c r="B325" s="13" t="s">
        <v>261</v>
      </c>
      <c r="C325" s="14">
        <v>100</v>
      </c>
      <c r="D325" s="15"/>
      <c r="E325" s="31">
        <f>SUM(E326)</f>
        <v>27</v>
      </c>
      <c r="F325" s="31">
        <f>SUM(F326)</f>
        <v>27</v>
      </c>
    </row>
    <row r="326" spans="1:6" ht="60" x14ac:dyDescent="0.25">
      <c r="A326" s="17" t="s">
        <v>262</v>
      </c>
      <c r="B326" s="56" t="s">
        <v>261</v>
      </c>
      <c r="C326" s="42">
        <v>100</v>
      </c>
      <c r="D326" s="43" t="s">
        <v>211</v>
      </c>
      <c r="E326" s="31">
        <f>SUM('[1]9'!G515)</f>
        <v>27</v>
      </c>
      <c r="F326" s="31">
        <f>SUM('[1]9'!H515)</f>
        <v>27</v>
      </c>
    </row>
    <row r="327" spans="1:6" ht="30" x14ac:dyDescent="0.25">
      <c r="A327" s="20" t="s">
        <v>259</v>
      </c>
      <c r="B327" s="56" t="s">
        <v>261</v>
      </c>
      <c r="C327" s="42">
        <v>200</v>
      </c>
      <c r="D327" s="43"/>
      <c r="E327" s="55">
        <f>E328</f>
        <v>2634.3</v>
      </c>
      <c r="F327" s="55">
        <f>F328</f>
        <v>2634.3</v>
      </c>
    </row>
    <row r="328" spans="1:6" ht="60" x14ac:dyDescent="0.25">
      <c r="A328" s="12" t="s">
        <v>262</v>
      </c>
      <c r="B328" s="56" t="s">
        <v>261</v>
      </c>
      <c r="C328" s="42">
        <v>200</v>
      </c>
      <c r="D328" s="43" t="s">
        <v>211</v>
      </c>
      <c r="E328" s="55">
        <f>SUM('[1]9'!G518)</f>
        <v>2634.3</v>
      </c>
      <c r="F328" s="55">
        <f>SUM('[1]9'!H518)</f>
        <v>2634.3</v>
      </c>
    </row>
    <row r="329" spans="1:6" x14ac:dyDescent="0.25">
      <c r="A329" s="12" t="s">
        <v>31</v>
      </c>
      <c r="B329" s="13" t="s">
        <v>261</v>
      </c>
      <c r="C329" s="14" t="s">
        <v>263</v>
      </c>
      <c r="D329" s="15"/>
      <c r="E329" s="31">
        <f>E330</f>
        <v>72</v>
      </c>
      <c r="F329" s="31">
        <f>F330</f>
        <v>72</v>
      </c>
    </row>
    <row r="330" spans="1:6" ht="60" x14ac:dyDescent="0.25">
      <c r="A330" s="12" t="s">
        <v>262</v>
      </c>
      <c r="B330" s="13" t="s">
        <v>261</v>
      </c>
      <c r="C330" s="14" t="s">
        <v>263</v>
      </c>
      <c r="D330" s="15" t="s">
        <v>211</v>
      </c>
      <c r="E330" s="31">
        <f>SUM('[1]9'!G522)</f>
        <v>72</v>
      </c>
      <c r="F330" s="31">
        <f>SUM('[1]9'!H522)</f>
        <v>72</v>
      </c>
    </row>
    <row r="331" spans="1:6" ht="30" x14ac:dyDescent="0.25">
      <c r="A331" s="20" t="s">
        <v>259</v>
      </c>
      <c r="B331" s="13" t="s">
        <v>261</v>
      </c>
      <c r="C331" s="14">
        <v>200</v>
      </c>
      <c r="D331" s="15"/>
      <c r="E331" s="31">
        <f>E332</f>
        <v>60</v>
      </c>
      <c r="F331" s="31">
        <f>F332</f>
        <v>60</v>
      </c>
    </row>
    <row r="332" spans="1:6" ht="30" x14ac:dyDescent="0.25">
      <c r="A332" s="12" t="s">
        <v>15</v>
      </c>
      <c r="B332" s="13" t="s">
        <v>261</v>
      </c>
      <c r="C332" s="14">
        <v>200</v>
      </c>
      <c r="D332" s="15" t="s">
        <v>16</v>
      </c>
      <c r="E332" s="31">
        <f>SUM('[1]9'!G722)</f>
        <v>60</v>
      </c>
      <c r="F332" s="31">
        <f>SUM('[1]9'!H722)</f>
        <v>60</v>
      </c>
    </row>
    <row r="333" spans="1:6" ht="45" x14ac:dyDescent="0.25">
      <c r="A333" s="20" t="s">
        <v>264</v>
      </c>
      <c r="B333" s="29" t="s">
        <v>265</v>
      </c>
      <c r="C333" s="14"/>
      <c r="D333" s="15"/>
      <c r="E333" s="16">
        <f>E334</f>
        <v>3.8</v>
      </c>
      <c r="F333" s="16">
        <f>F334</f>
        <v>25.7</v>
      </c>
    </row>
    <row r="334" spans="1:6" ht="30" x14ac:dyDescent="0.25">
      <c r="A334" s="20" t="s">
        <v>118</v>
      </c>
      <c r="B334" s="29" t="s">
        <v>265</v>
      </c>
      <c r="C334" s="14">
        <v>200</v>
      </c>
      <c r="D334" s="15"/>
      <c r="E334" s="16">
        <f>E335</f>
        <v>3.8</v>
      </c>
      <c r="F334" s="16">
        <f>F335</f>
        <v>25.7</v>
      </c>
    </row>
    <row r="335" spans="1:6" x14ac:dyDescent="0.25">
      <c r="A335" s="17" t="s">
        <v>266</v>
      </c>
      <c r="B335" s="29" t="s">
        <v>265</v>
      </c>
      <c r="C335" s="14">
        <v>200</v>
      </c>
      <c r="D335" s="15" t="s">
        <v>267</v>
      </c>
      <c r="E335" s="16">
        <f>SUM('[1]9'!G531)</f>
        <v>3.8</v>
      </c>
      <c r="F335" s="16">
        <f>SUM('[1]9'!H531)</f>
        <v>25.7</v>
      </c>
    </row>
    <row r="336" spans="1:6" ht="45" x14ac:dyDescent="0.25">
      <c r="A336" s="34" t="s">
        <v>268</v>
      </c>
      <c r="B336" s="21" t="s">
        <v>269</v>
      </c>
      <c r="C336" s="14"/>
      <c r="D336" s="15"/>
      <c r="E336" s="31">
        <f>E337+E339+E341+E343</f>
        <v>906.9</v>
      </c>
      <c r="F336" s="31">
        <f>F337+F339+F341+F343</f>
        <v>906.9</v>
      </c>
    </row>
    <row r="337" spans="1:7" ht="60" x14ac:dyDescent="0.25">
      <c r="A337" s="34" t="s">
        <v>258</v>
      </c>
      <c r="B337" s="25" t="s">
        <v>269</v>
      </c>
      <c r="C337" s="42">
        <v>100</v>
      </c>
      <c r="D337" s="43"/>
      <c r="E337" s="55">
        <f>E338</f>
        <v>10</v>
      </c>
      <c r="F337" s="55">
        <f>F338</f>
        <v>10</v>
      </c>
    </row>
    <row r="338" spans="1:7" ht="45" x14ac:dyDescent="0.25">
      <c r="A338" s="12" t="s">
        <v>270</v>
      </c>
      <c r="B338" s="25" t="s">
        <v>269</v>
      </c>
      <c r="C338" s="42">
        <v>100</v>
      </c>
      <c r="D338" s="43" t="s">
        <v>213</v>
      </c>
      <c r="E338" s="55">
        <f>SUM('[1]9'!G401)</f>
        <v>10</v>
      </c>
      <c r="F338" s="55">
        <f>SUM('[1]9'!H401)</f>
        <v>10</v>
      </c>
    </row>
    <row r="339" spans="1:7" ht="30" x14ac:dyDescent="0.25">
      <c r="A339" s="20" t="s">
        <v>118</v>
      </c>
      <c r="B339" s="25" t="s">
        <v>269</v>
      </c>
      <c r="C339" s="42">
        <v>200</v>
      </c>
      <c r="D339" s="43"/>
      <c r="E339" s="55">
        <f>E340</f>
        <v>863.9</v>
      </c>
      <c r="F339" s="55">
        <f>F340</f>
        <v>863.9</v>
      </c>
      <c r="G339" s="53"/>
    </row>
    <row r="340" spans="1:7" ht="45" x14ac:dyDescent="0.25">
      <c r="A340" s="12" t="s">
        <v>270</v>
      </c>
      <c r="B340" s="25" t="s">
        <v>269</v>
      </c>
      <c r="C340" s="42">
        <v>200</v>
      </c>
      <c r="D340" s="43" t="s">
        <v>213</v>
      </c>
      <c r="E340" s="55">
        <f>SUM('[1]9'!G404)</f>
        <v>863.9</v>
      </c>
      <c r="F340" s="55">
        <f>SUM('[1]9'!H404)</f>
        <v>863.9</v>
      </c>
    </row>
    <row r="341" spans="1:7" x14ac:dyDescent="0.25">
      <c r="A341" s="20" t="s">
        <v>31</v>
      </c>
      <c r="B341" s="25" t="s">
        <v>269</v>
      </c>
      <c r="C341" s="42">
        <v>800</v>
      </c>
      <c r="D341" s="43"/>
      <c r="E341" s="55">
        <f>E342</f>
        <v>3</v>
      </c>
      <c r="F341" s="55">
        <f>F342</f>
        <v>3</v>
      </c>
    </row>
    <row r="342" spans="1:7" ht="45" x14ac:dyDescent="0.25">
      <c r="A342" s="12" t="s">
        <v>270</v>
      </c>
      <c r="B342" s="25" t="s">
        <v>269</v>
      </c>
      <c r="C342" s="42">
        <v>800</v>
      </c>
      <c r="D342" s="43" t="s">
        <v>213</v>
      </c>
      <c r="E342" s="55">
        <f>SUM('[1]9'!G408)</f>
        <v>3</v>
      </c>
      <c r="F342" s="55">
        <f>SUM('[1]9'!H408)</f>
        <v>3</v>
      </c>
    </row>
    <row r="343" spans="1:7" ht="30" x14ac:dyDescent="0.25">
      <c r="A343" s="20" t="s">
        <v>118</v>
      </c>
      <c r="B343" s="25" t="s">
        <v>269</v>
      </c>
      <c r="C343" s="42">
        <v>200</v>
      </c>
      <c r="D343" s="43"/>
      <c r="E343" s="55">
        <f>E344</f>
        <v>30</v>
      </c>
      <c r="F343" s="55">
        <f>F344</f>
        <v>30</v>
      </c>
    </row>
    <row r="344" spans="1:7" ht="30" x14ac:dyDescent="0.25">
      <c r="A344" s="12" t="s">
        <v>15</v>
      </c>
      <c r="B344" s="25" t="s">
        <v>269</v>
      </c>
      <c r="C344" s="42">
        <v>200</v>
      </c>
      <c r="D344" s="43" t="s">
        <v>16</v>
      </c>
      <c r="E344" s="55">
        <f>SUM('[1]9'!G466)</f>
        <v>30</v>
      </c>
      <c r="F344" s="55">
        <f>SUM('[1]9'!H466)</f>
        <v>30</v>
      </c>
    </row>
    <row r="345" spans="1:7" ht="30" x14ac:dyDescent="0.25">
      <c r="A345" s="17" t="s">
        <v>271</v>
      </c>
      <c r="B345" s="21" t="s">
        <v>272</v>
      </c>
      <c r="C345" s="14"/>
      <c r="D345" s="15"/>
      <c r="E345" s="18">
        <f>E346+E348+E350+E352</f>
        <v>825.90000000000009</v>
      </c>
      <c r="F345" s="18">
        <f>F346+F348+F350+F352</f>
        <v>825.90000000000009</v>
      </c>
    </row>
    <row r="346" spans="1:7" ht="60" x14ac:dyDescent="0.25">
      <c r="A346" s="34" t="s">
        <v>258</v>
      </c>
      <c r="B346" s="21" t="s">
        <v>273</v>
      </c>
      <c r="C346" s="14">
        <v>100</v>
      </c>
      <c r="D346" s="15"/>
      <c r="E346" s="18">
        <f>E347</f>
        <v>759.90000000000009</v>
      </c>
      <c r="F346" s="18">
        <f>F347</f>
        <v>759.90000000000009</v>
      </c>
    </row>
    <row r="347" spans="1:7" ht="30" x14ac:dyDescent="0.25">
      <c r="A347" s="34" t="s">
        <v>274</v>
      </c>
      <c r="B347" s="25" t="s">
        <v>273</v>
      </c>
      <c r="C347" s="42">
        <v>100</v>
      </c>
      <c r="D347" s="43" t="s">
        <v>213</v>
      </c>
      <c r="E347" s="55">
        <f>SUM('[1]9'!G868)</f>
        <v>759.90000000000009</v>
      </c>
      <c r="F347" s="55">
        <f>SUM('[1]9'!H868)</f>
        <v>759.90000000000009</v>
      </c>
    </row>
    <row r="348" spans="1:7" ht="30" x14ac:dyDescent="0.25">
      <c r="A348" s="20" t="s">
        <v>118</v>
      </c>
      <c r="B348" s="25" t="s">
        <v>273</v>
      </c>
      <c r="C348" s="42">
        <v>200</v>
      </c>
      <c r="D348" s="43"/>
      <c r="E348" s="55">
        <f>E349</f>
        <v>33</v>
      </c>
      <c r="F348" s="55">
        <f>F349</f>
        <v>33</v>
      </c>
    </row>
    <row r="349" spans="1:7" ht="30" x14ac:dyDescent="0.25">
      <c r="A349" s="34" t="s">
        <v>275</v>
      </c>
      <c r="B349" s="25" t="s">
        <v>273</v>
      </c>
      <c r="C349" s="42">
        <v>200</v>
      </c>
      <c r="D349" s="43" t="s">
        <v>213</v>
      </c>
      <c r="E349" s="55">
        <f>SUM('[1]9'!G873)</f>
        <v>33</v>
      </c>
      <c r="F349" s="55">
        <f>SUM('[1]9'!H873)</f>
        <v>33</v>
      </c>
    </row>
    <row r="350" spans="1:7" x14ac:dyDescent="0.25">
      <c r="A350" s="20" t="s">
        <v>31</v>
      </c>
      <c r="B350" s="25" t="s">
        <v>273</v>
      </c>
      <c r="C350" s="42">
        <v>800</v>
      </c>
      <c r="D350" s="43"/>
      <c r="E350" s="55">
        <f>E351</f>
        <v>0.2</v>
      </c>
      <c r="F350" s="55">
        <f>F351</f>
        <v>0.2</v>
      </c>
    </row>
    <row r="351" spans="1:7" ht="30" x14ac:dyDescent="0.25">
      <c r="A351" s="34" t="s">
        <v>275</v>
      </c>
      <c r="B351" s="25" t="s">
        <v>273</v>
      </c>
      <c r="C351" s="42">
        <v>800</v>
      </c>
      <c r="D351" s="43" t="s">
        <v>213</v>
      </c>
      <c r="E351" s="55">
        <f>SUM('[1]9'!G877)</f>
        <v>0.2</v>
      </c>
      <c r="F351" s="55">
        <f>SUM('[1]9'!H877)</f>
        <v>0.2</v>
      </c>
    </row>
    <row r="352" spans="1:7" ht="30" x14ac:dyDescent="0.25">
      <c r="A352" s="20" t="s">
        <v>276</v>
      </c>
      <c r="B352" s="25" t="s">
        <v>273</v>
      </c>
      <c r="C352" s="42">
        <v>200</v>
      </c>
      <c r="D352" s="43"/>
      <c r="E352" s="55">
        <f>E353</f>
        <v>32.799999999999997</v>
      </c>
      <c r="F352" s="55">
        <f>F353</f>
        <v>32.799999999999997</v>
      </c>
    </row>
    <row r="353" spans="1:6" ht="30" x14ac:dyDescent="0.25">
      <c r="A353" s="12" t="s">
        <v>15</v>
      </c>
      <c r="B353" s="25" t="s">
        <v>273</v>
      </c>
      <c r="C353" s="42">
        <v>200</v>
      </c>
      <c r="D353" s="43" t="s">
        <v>16</v>
      </c>
      <c r="E353" s="55">
        <f>SUM('[1]9'!G883)</f>
        <v>32.799999999999997</v>
      </c>
      <c r="F353" s="55">
        <f>SUM('[1]9'!H883)</f>
        <v>32.799999999999997</v>
      </c>
    </row>
    <row r="354" spans="1:6" x14ac:dyDescent="0.25">
      <c r="A354" s="20" t="s">
        <v>277</v>
      </c>
      <c r="B354" s="21" t="s">
        <v>278</v>
      </c>
      <c r="C354" s="14"/>
      <c r="D354" s="15"/>
      <c r="E354" s="31">
        <f>E355</f>
        <v>400</v>
      </c>
      <c r="F354" s="31">
        <f>F355</f>
        <v>400</v>
      </c>
    </row>
    <row r="355" spans="1:6" x14ac:dyDescent="0.25">
      <c r="A355" s="20" t="s">
        <v>31</v>
      </c>
      <c r="B355" s="21" t="s">
        <v>278</v>
      </c>
      <c r="C355" s="14">
        <v>800</v>
      </c>
      <c r="D355" s="15"/>
      <c r="E355" s="31">
        <f>E356</f>
        <v>400</v>
      </c>
      <c r="F355" s="31">
        <f>F356</f>
        <v>400</v>
      </c>
    </row>
    <row r="356" spans="1:6" x14ac:dyDescent="0.25">
      <c r="A356" s="17" t="s">
        <v>279</v>
      </c>
      <c r="B356" s="21" t="s">
        <v>278</v>
      </c>
      <c r="C356" s="14">
        <v>800</v>
      </c>
      <c r="D356" s="15" t="s">
        <v>280</v>
      </c>
      <c r="E356" s="31">
        <f>SUM('[1]9'!G537)</f>
        <v>400</v>
      </c>
      <c r="F356" s="31">
        <f>SUM('[1]9'!H537)</f>
        <v>400</v>
      </c>
    </row>
    <row r="357" spans="1:6" x14ac:dyDescent="0.25">
      <c r="A357" s="20" t="s">
        <v>281</v>
      </c>
      <c r="B357" s="29"/>
      <c r="C357" s="33"/>
      <c r="D357" s="32"/>
      <c r="E357" s="31">
        <f>E358+E368+E373+E378+E383+E386+E391+E394</f>
        <v>3661.2</v>
      </c>
      <c r="F357" s="31">
        <f>F358+F368+F373+F378+F383+F386+F391+F394</f>
        <v>3661.2</v>
      </c>
    </row>
    <row r="358" spans="1:6" ht="75" x14ac:dyDescent="0.25">
      <c r="A358" s="34" t="s">
        <v>282</v>
      </c>
      <c r="B358" s="29" t="s">
        <v>283</v>
      </c>
      <c r="C358" s="14"/>
      <c r="D358" s="32"/>
      <c r="E358" s="16">
        <f>E359+E361+E363</f>
        <v>616.29999999999995</v>
      </c>
      <c r="F358" s="16">
        <f>F359+F361+F363</f>
        <v>616.29999999999995</v>
      </c>
    </row>
    <row r="359" spans="1:6" ht="60" x14ac:dyDescent="0.25">
      <c r="A359" s="34" t="s">
        <v>258</v>
      </c>
      <c r="B359" s="29" t="s">
        <v>283</v>
      </c>
      <c r="C359" s="14">
        <v>100</v>
      </c>
      <c r="D359" s="32"/>
      <c r="E359" s="16">
        <f>E360</f>
        <v>299.89999999999998</v>
      </c>
      <c r="F359" s="16">
        <f>F360</f>
        <v>299.89999999999998</v>
      </c>
    </row>
    <row r="360" spans="1:6" x14ac:dyDescent="0.25">
      <c r="A360" s="12" t="s">
        <v>284</v>
      </c>
      <c r="B360" s="29" t="s">
        <v>283</v>
      </c>
      <c r="C360" s="14">
        <v>100</v>
      </c>
      <c r="D360" s="32" t="s">
        <v>285</v>
      </c>
      <c r="E360" s="16">
        <f>SUM('[1]9'!G775)</f>
        <v>299.89999999999998</v>
      </c>
      <c r="F360" s="16">
        <f>SUM('[1]9'!H775)</f>
        <v>299.89999999999998</v>
      </c>
    </row>
    <row r="361" spans="1:6" ht="30" x14ac:dyDescent="0.25">
      <c r="A361" s="20" t="s">
        <v>276</v>
      </c>
      <c r="B361" s="29" t="s">
        <v>283</v>
      </c>
      <c r="C361" s="14">
        <v>200</v>
      </c>
      <c r="D361" s="32"/>
      <c r="E361" s="16">
        <f>E362</f>
        <v>15</v>
      </c>
      <c r="F361" s="16">
        <f>F362</f>
        <v>15</v>
      </c>
    </row>
    <row r="362" spans="1:6" x14ac:dyDescent="0.25">
      <c r="A362" s="12" t="s">
        <v>286</v>
      </c>
      <c r="B362" s="29" t="s">
        <v>283</v>
      </c>
      <c r="C362" s="14">
        <v>200</v>
      </c>
      <c r="D362" s="32" t="s">
        <v>285</v>
      </c>
      <c r="E362" s="16">
        <f>SUM('[1]9'!G779)</f>
        <v>15</v>
      </c>
      <c r="F362" s="16">
        <f>SUM('[1]9'!H779)</f>
        <v>15</v>
      </c>
    </row>
    <row r="363" spans="1:6" ht="30" x14ac:dyDescent="0.25">
      <c r="A363" s="17" t="s">
        <v>287</v>
      </c>
      <c r="B363" s="29" t="s">
        <v>283</v>
      </c>
      <c r="C363" s="14"/>
      <c r="D363" s="32"/>
      <c r="E363" s="16">
        <f>E366+E364</f>
        <v>301.40000000000003</v>
      </c>
      <c r="F363" s="16">
        <f>F366+F364</f>
        <v>301.40000000000003</v>
      </c>
    </row>
    <row r="364" spans="1:6" ht="30" x14ac:dyDescent="0.25">
      <c r="A364" s="20" t="s">
        <v>276</v>
      </c>
      <c r="B364" s="29" t="s">
        <v>283</v>
      </c>
      <c r="C364" s="14">
        <v>200</v>
      </c>
      <c r="D364" s="32"/>
      <c r="E364" s="16">
        <f>SUM(E365)</f>
        <v>5.3</v>
      </c>
      <c r="F364" s="16">
        <f>SUM(F365)</f>
        <v>5.3</v>
      </c>
    </row>
    <row r="365" spans="1:6" x14ac:dyDescent="0.25">
      <c r="A365" s="12" t="s">
        <v>286</v>
      </c>
      <c r="B365" s="29" t="s">
        <v>283</v>
      </c>
      <c r="C365" s="14">
        <v>200</v>
      </c>
      <c r="D365" s="32" t="s">
        <v>288</v>
      </c>
      <c r="E365" s="16">
        <f>SUM('[1]9'!G771)</f>
        <v>5.3</v>
      </c>
      <c r="F365" s="16">
        <f>SUM('[1]9'!H771)</f>
        <v>5.3</v>
      </c>
    </row>
    <row r="366" spans="1:6" x14ac:dyDescent="0.25">
      <c r="A366" s="12" t="s">
        <v>289</v>
      </c>
      <c r="B366" s="29" t="s">
        <v>283</v>
      </c>
      <c r="C366" s="14">
        <v>300</v>
      </c>
      <c r="D366" s="32"/>
      <c r="E366" s="16">
        <f>E367</f>
        <v>296.10000000000002</v>
      </c>
      <c r="F366" s="16">
        <f>F367</f>
        <v>296.10000000000002</v>
      </c>
    </row>
    <row r="367" spans="1:6" x14ac:dyDescent="0.25">
      <c r="A367" s="12" t="s">
        <v>286</v>
      </c>
      <c r="B367" s="29" t="s">
        <v>283</v>
      </c>
      <c r="C367" s="14">
        <v>300</v>
      </c>
      <c r="D367" s="32" t="s">
        <v>288</v>
      </c>
      <c r="E367" s="16">
        <f>SUM('[1]9'!G768)</f>
        <v>296.10000000000002</v>
      </c>
      <c r="F367" s="16">
        <f>SUM('[1]9'!H768)</f>
        <v>296.10000000000002</v>
      </c>
    </row>
    <row r="368" spans="1:6" ht="75" x14ac:dyDescent="0.25">
      <c r="A368" s="34" t="s">
        <v>290</v>
      </c>
      <c r="B368" s="29" t="s">
        <v>291</v>
      </c>
      <c r="C368" s="14"/>
      <c r="D368" s="32"/>
      <c r="E368" s="16">
        <f>E369+E371</f>
        <v>659.7</v>
      </c>
      <c r="F368" s="16">
        <f>F369+F371</f>
        <v>659.7</v>
      </c>
    </row>
    <row r="369" spans="1:6" ht="60" x14ac:dyDescent="0.25">
      <c r="A369" s="34" t="s">
        <v>258</v>
      </c>
      <c r="B369" s="29" t="s">
        <v>291</v>
      </c>
      <c r="C369" s="14">
        <v>100</v>
      </c>
      <c r="D369" s="32"/>
      <c r="E369" s="16">
        <f>E370</f>
        <v>599.70000000000005</v>
      </c>
      <c r="F369" s="16">
        <f>F370</f>
        <v>599.70000000000005</v>
      </c>
    </row>
    <row r="370" spans="1:6" x14ac:dyDescent="0.25">
      <c r="A370" s="12" t="s">
        <v>284</v>
      </c>
      <c r="B370" s="29" t="s">
        <v>291</v>
      </c>
      <c r="C370" s="14">
        <v>100</v>
      </c>
      <c r="D370" s="32" t="s">
        <v>285</v>
      </c>
      <c r="E370" s="16">
        <f>SUM('[1]9'!G784)</f>
        <v>599.70000000000005</v>
      </c>
      <c r="F370" s="16">
        <f>SUM('[1]9'!H784)</f>
        <v>599.70000000000005</v>
      </c>
    </row>
    <row r="371" spans="1:6" ht="30" x14ac:dyDescent="0.25">
      <c r="A371" s="20" t="s">
        <v>276</v>
      </c>
      <c r="B371" s="29" t="s">
        <v>291</v>
      </c>
      <c r="C371" s="14">
        <v>200</v>
      </c>
      <c r="D371" s="32"/>
      <c r="E371" s="16">
        <f>E372</f>
        <v>60</v>
      </c>
      <c r="F371" s="16">
        <f>F372</f>
        <v>60</v>
      </c>
    </row>
    <row r="372" spans="1:6" x14ac:dyDescent="0.25">
      <c r="A372" s="12" t="s">
        <v>284</v>
      </c>
      <c r="B372" s="29" t="s">
        <v>291</v>
      </c>
      <c r="C372" s="14">
        <v>200</v>
      </c>
      <c r="D372" s="32" t="s">
        <v>285</v>
      </c>
      <c r="E372" s="16">
        <f>SUM('[1]9'!G788)</f>
        <v>60</v>
      </c>
      <c r="F372" s="16">
        <f>SUM('[1]9'!H788)</f>
        <v>60</v>
      </c>
    </row>
    <row r="373" spans="1:6" ht="60" x14ac:dyDescent="0.25">
      <c r="A373" s="17" t="s">
        <v>292</v>
      </c>
      <c r="B373" s="21" t="s">
        <v>293</v>
      </c>
      <c r="C373" s="14"/>
      <c r="D373" s="15"/>
      <c r="E373" s="16">
        <f>E374+E376</f>
        <v>567.1</v>
      </c>
      <c r="F373" s="16">
        <f>F374+F376</f>
        <v>567.1</v>
      </c>
    </row>
    <row r="374" spans="1:6" ht="60" x14ac:dyDescent="0.25">
      <c r="A374" s="34" t="s">
        <v>258</v>
      </c>
      <c r="B374" s="21" t="s">
        <v>293</v>
      </c>
      <c r="C374" s="14" t="s">
        <v>28</v>
      </c>
      <c r="D374" s="15"/>
      <c r="E374" s="16">
        <f>E375</f>
        <v>467.5</v>
      </c>
      <c r="F374" s="16">
        <f>F375</f>
        <v>467.5</v>
      </c>
    </row>
    <row r="375" spans="1:6" x14ac:dyDescent="0.25">
      <c r="A375" s="12" t="s">
        <v>294</v>
      </c>
      <c r="B375" s="21" t="s">
        <v>293</v>
      </c>
      <c r="C375" s="57">
        <v>100</v>
      </c>
      <c r="D375" s="32" t="s">
        <v>138</v>
      </c>
      <c r="E375" s="16">
        <f>SUM('[1]9'!G542)</f>
        <v>467.5</v>
      </c>
      <c r="F375" s="16">
        <f>SUM('[1]9'!H542)</f>
        <v>467.5</v>
      </c>
    </row>
    <row r="376" spans="1:6" ht="30" x14ac:dyDescent="0.25">
      <c r="A376" s="20" t="s">
        <v>276</v>
      </c>
      <c r="B376" s="21" t="s">
        <v>293</v>
      </c>
      <c r="C376" s="14">
        <v>200</v>
      </c>
      <c r="D376" s="15"/>
      <c r="E376" s="16">
        <f>E377</f>
        <v>99.6</v>
      </c>
      <c r="F376" s="16">
        <f>F377</f>
        <v>99.6</v>
      </c>
    </row>
    <row r="377" spans="1:6" x14ac:dyDescent="0.25">
      <c r="A377" s="12" t="s">
        <v>294</v>
      </c>
      <c r="B377" s="21" t="s">
        <v>293</v>
      </c>
      <c r="C377" s="14">
        <v>200</v>
      </c>
      <c r="D377" s="32" t="s">
        <v>138</v>
      </c>
      <c r="E377" s="16">
        <f>SUM('[1]9'!G547)</f>
        <v>99.6</v>
      </c>
      <c r="F377" s="16">
        <f>SUM('[1]9'!H547)</f>
        <v>99.6</v>
      </c>
    </row>
    <row r="378" spans="1:6" ht="30" x14ac:dyDescent="0.25">
      <c r="A378" s="17" t="s">
        <v>295</v>
      </c>
      <c r="B378" s="21" t="s">
        <v>296</v>
      </c>
      <c r="C378" s="14"/>
      <c r="D378" s="15"/>
      <c r="E378" s="16">
        <f>E379+E381</f>
        <v>654.90000000000009</v>
      </c>
      <c r="F378" s="16">
        <f>F379+F381</f>
        <v>654.90000000000009</v>
      </c>
    </row>
    <row r="379" spans="1:6" ht="60" x14ac:dyDescent="0.25">
      <c r="A379" s="34" t="s">
        <v>258</v>
      </c>
      <c r="B379" s="21" t="s">
        <v>296</v>
      </c>
      <c r="C379" s="14" t="s">
        <v>28</v>
      </c>
      <c r="D379" s="15"/>
      <c r="E379" s="16">
        <f>E380</f>
        <v>599.70000000000005</v>
      </c>
      <c r="F379" s="16">
        <f>F380</f>
        <v>599.70000000000005</v>
      </c>
    </row>
    <row r="380" spans="1:6" x14ac:dyDescent="0.25">
      <c r="A380" s="12" t="s">
        <v>294</v>
      </c>
      <c r="B380" s="21" t="s">
        <v>296</v>
      </c>
      <c r="C380" s="14" t="s">
        <v>28</v>
      </c>
      <c r="D380" s="32" t="s">
        <v>138</v>
      </c>
      <c r="E380" s="16">
        <f>SUM('[1]9'!G553)</f>
        <v>599.70000000000005</v>
      </c>
      <c r="F380" s="16">
        <f>SUM('[1]9'!H553)</f>
        <v>599.70000000000005</v>
      </c>
    </row>
    <row r="381" spans="1:6" ht="30" x14ac:dyDescent="0.25">
      <c r="A381" s="20" t="s">
        <v>276</v>
      </c>
      <c r="B381" s="21" t="s">
        <v>296</v>
      </c>
      <c r="C381" s="14">
        <v>200</v>
      </c>
      <c r="D381" s="32"/>
      <c r="E381" s="16">
        <f>E382</f>
        <v>55.2</v>
      </c>
      <c r="F381" s="16">
        <f>F382</f>
        <v>55.2</v>
      </c>
    </row>
    <row r="382" spans="1:6" x14ac:dyDescent="0.25">
      <c r="A382" s="12" t="s">
        <v>294</v>
      </c>
      <c r="B382" s="21" t="s">
        <v>296</v>
      </c>
      <c r="C382" s="14">
        <v>200</v>
      </c>
      <c r="D382" s="32" t="s">
        <v>138</v>
      </c>
      <c r="E382" s="16">
        <f>SUM('[1]9'!G556)</f>
        <v>55.2</v>
      </c>
      <c r="F382" s="16">
        <f>SUM('[1]9'!H556)</f>
        <v>55.2</v>
      </c>
    </row>
    <row r="383" spans="1:6" ht="45" x14ac:dyDescent="0.25">
      <c r="A383" s="58" t="s">
        <v>297</v>
      </c>
      <c r="B383" s="49" t="s">
        <v>298</v>
      </c>
      <c r="C383" s="14"/>
      <c r="D383" s="32"/>
      <c r="E383" s="16">
        <f>E384</f>
        <v>493.2</v>
      </c>
      <c r="F383" s="16">
        <f>F384</f>
        <v>493.2</v>
      </c>
    </row>
    <row r="384" spans="1:6" ht="30" x14ac:dyDescent="0.25">
      <c r="A384" s="20" t="s">
        <v>276</v>
      </c>
      <c r="B384" s="49" t="s">
        <v>298</v>
      </c>
      <c r="C384" s="14">
        <v>200</v>
      </c>
      <c r="D384" s="32"/>
      <c r="E384" s="16">
        <f>E385</f>
        <v>493.2</v>
      </c>
      <c r="F384" s="16">
        <f>F385</f>
        <v>493.2</v>
      </c>
    </row>
    <row r="385" spans="1:6" x14ac:dyDescent="0.25">
      <c r="A385" s="58" t="s">
        <v>299</v>
      </c>
      <c r="B385" s="49" t="s">
        <v>298</v>
      </c>
      <c r="C385" s="14">
        <v>200</v>
      </c>
      <c r="D385" s="32" t="s">
        <v>300</v>
      </c>
      <c r="E385" s="16">
        <f>SUM('[1]9'!G695)</f>
        <v>493.2</v>
      </c>
      <c r="F385" s="16">
        <f>SUM('[1]9'!H695)</f>
        <v>493.2</v>
      </c>
    </row>
    <row r="386" spans="1:6" ht="45" x14ac:dyDescent="0.25">
      <c r="A386" s="17" t="s">
        <v>301</v>
      </c>
      <c r="B386" s="21" t="s">
        <v>302</v>
      </c>
      <c r="C386" s="14"/>
      <c r="D386" s="15"/>
      <c r="E386" s="16">
        <f>E387+E389</f>
        <v>654.90000000000009</v>
      </c>
      <c r="F386" s="16">
        <f>F387+F389</f>
        <v>654.90000000000009</v>
      </c>
    </row>
    <row r="387" spans="1:6" ht="60" x14ac:dyDescent="0.25">
      <c r="A387" s="34" t="s">
        <v>258</v>
      </c>
      <c r="B387" s="21" t="s">
        <v>302</v>
      </c>
      <c r="C387" s="14">
        <v>100</v>
      </c>
      <c r="D387" s="15"/>
      <c r="E387" s="16">
        <f>E388</f>
        <v>599.70000000000005</v>
      </c>
      <c r="F387" s="16">
        <f>F388</f>
        <v>599.70000000000005</v>
      </c>
    </row>
    <row r="388" spans="1:6" x14ac:dyDescent="0.25">
      <c r="A388" s="12" t="s">
        <v>294</v>
      </c>
      <c r="B388" s="21" t="s">
        <v>302</v>
      </c>
      <c r="C388" s="14">
        <v>100</v>
      </c>
      <c r="D388" s="32" t="s">
        <v>138</v>
      </c>
      <c r="E388" s="16">
        <f>SUM('[1]9'!G561)</f>
        <v>599.70000000000005</v>
      </c>
      <c r="F388" s="16">
        <f>SUM('[1]9'!H561)</f>
        <v>599.70000000000005</v>
      </c>
    </row>
    <row r="389" spans="1:6" ht="30" x14ac:dyDescent="0.25">
      <c r="A389" s="12" t="s">
        <v>45</v>
      </c>
      <c r="B389" s="21" t="s">
        <v>302</v>
      </c>
      <c r="C389" s="14">
        <v>200</v>
      </c>
      <c r="D389" s="15"/>
      <c r="E389" s="16">
        <f>E390</f>
        <v>55.2</v>
      </c>
      <c r="F389" s="16">
        <f>F390</f>
        <v>55.2</v>
      </c>
    </row>
    <row r="390" spans="1:6" x14ac:dyDescent="0.25">
      <c r="A390" s="12" t="s">
        <v>294</v>
      </c>
      <c r="B390" s="21" t="s">
        <v>302</v>
      </c>
      <c r="C390" s="14" t="s">
        <v>30</v>
      </c>
      <c r="D390" s="15" t="s">
        <v>138</v>
      </c>
      <c r="E390" s="16">
        <f>SUM('[1]9'!G565)</f>
        <v>55.2</v>
      </c>
      <c r="F390" s="16">
        <f>SUM('[1]9'!H565)</f>
        <v>55.2</v>
      </c>
    </row>
    <row r="391" spans="1:6" ht="105" x14ac:dyDescent="0.25">
      <c r="A391" s="59" t="s">
        <v>303</v>
      </c>
      <c r="B391" s="21" t="s">
        <v>304</v>
      </c>
      <c r="C391" s="14"/>
      <c r="D391" s="15"/>
      <c r="E391" s="16">
        <f>E392</f>
        <v>0.7</v>
      </c>
      <c r="F391" s="16">
        <f>F392</f>
        <v>0.7</v>
      </c>
    </row>
    <row r="392" spans="1:6" ht="30" x14ac:dyDescent="0.25">
      <c r="A392" s="12" t="s">
        <v>45</v>
      </c>
      <c r="B392" s="21" t="s">
        <v>304</v>
      </c>
      <c r="C392" s="14">
        <v>200</v>
      </c>
      <c r="D392" s="15"/>
      <c r="E392" s="16">
        <f>E393</f>
        <v>0.7</v>
      </c>
      <c r="F392" s="16">
        <f>F393</f>
        <v>0.7</v>
      </c>
    </row>
    <row r="393" spans="1:6" x14ac:dyDescent="0.25">
      <c r="A393" s="12" t="s">
        <v>294</v>
      </c>
      <c r="B393" s="21" t="s">
        <v>304</v>
      </c>
      <c r="C393" s="33">
        <v>200</v>
      </c>
      <c r="D393" s="32" t="s">
        <v>138</v>
      </c>
      <c r="E393" s="16">
        <f>SUM('[1]9'!G570)</f>
        <v>0.7</v>
      </c>
      <c r="F393" s="16">
        <f>SUM('[1]9'!H570)</f>
        <v>0.7</v>
      </c>
    </row>
    <row r="394" spans="1:6" ht="30" x14ac:dyDescent="0.25">
      <c r="A394" s="20" t="s">
        <v>305</v>
      </c>
      <c r="B394" s="25" t="s">
        <v>306</v>
      </c>
      <c r="C394" s="33"/>
      <c r="D394" s="32"/>
      <c r="E394" s="16">
        <f>E395+E397</f>
        <v>14.4</v>
      </c>
      <c r="F394" s="16">
        <f>F395+F397</f>
        <v>14.4</v>
      </c>
    </row>
    <row r="395" spans="1:6" ht="60" x14ac:dyDescent="0.25">
      <c r="A395" s="34" t="s">
        <v>258</v>
      </c>
      <c r="B395" s="25" t="s">
        <v>306</v>
      </c>
      <c r="C395" s="33">
        <v>100</v>
      </c>
      <c r="D395" s="32"/>
      <c r="E395" s="16">
        <f>E396</f>
        <v>13.4</v>
      </c>
      <c r="F395" s="16">
        <f>F396</f>
        <v>13.4</v>
      </c>
    </row>
    <row r="396" spans="1:6" x14ac:dyDescent="0.25">
      <c r="A396" s="12" t="s">
        <v>294</v>
      </c>
      <c r="B396" s="25" t="s">
        <v>306</v>
      </c>
      <c r="C396" s="33">
        <v>100</v>
      </c>
      <c r="D396" s="32" t="s">
        <v>138</v>
      </c>
      <c r="E396" s="16">
        <f>SUM('[1]9'!G574)</f>
        <v>13.4</v>
      </c>
      <c r="F396" s="16">
        <f>SUM('[1]9'!H574)</f>
        <v>13.4</v>
      </c>
    </row>
    <row r="397" spans="1:6" ht="30" x14ac:dyDescent="0.25">
      <c r="A397" s="20" t="s">
        <v>118</v>
      </c>
      <c r="B397" s="25" t="s">
        <v>306</v>
      </c>
      <c r="C397" s="33">
        <v>200</v>
      </c>
      <c r="D397" s="32"/>
      <c r="E397" s="16">
        <f>E398</f>
        <v>1</v>
      </c>
      <c r="F397" s="16">
        <f>F398</f>
        <v>1</v>
      </c>
    </row>
    <row r="398" spans="1:6" x14ac:dyDescent="0.25">
      <c r="A398" s="12" t="s">
        <v>294</v>
      </c>
      <c r="B398" s="25" t="s">
        <v>306</v>
      </c>
      <c r="C398" s="33">
        <v>200</v>
      </c>
      <c r="D398" s="32" t="s">
        <v>138</v>
      </c>
      <c r="E398" s="16">
        <f>SUM('[1]9'!G578)</f>
        <v>1</v>
      </c>
      <c r="F398" s="16">
        <f>SUM('[1]9'!H578)</f>
        <v>1</v>
      </c>
    </row>
    <row r="399" spans="1:6" s="60" customFormat="1" ht="30" x14ac:dyDescent="0.25">
      <c r="A399" s="17" t="s">
        <v>307</v>
      </c>
      <c r="B399" s="21" t="s">
        <v>308</v>
      </c>
      <c r="C399" s="33"/>
      <c r="D399" s="32"/>
      <c r="E399" s="31">
        <f>E400+E402+E404+E406</f>
        <v>114.2</v>
      </c>
      <c r="F399" s="31">
        <f>F400+F402+F404+F406</f>
        <v>114.2</v>
      </c>
    </row>
    <row r="400" spans="1:6" ht="45" x14ac:dyDescent="0.25">
      <c r="A400" s="20" t="s">
        <v>163</v>
      </c>
      <c r="B400" s="21" t="s">
        <v>309</v>
      </c>
      <c r="C400" s="33">
        <v>100</v>
      </c>
      <c r="D400" s="32"/>
      <c r="E400" s="16">
        <f>E401</f>
        <v>3</v>
      </c>
      <c r="F400" s="16">
        <f>F401</f>
        <v>3</v>
      </c>
    </row>
    <row r="401" spans="1:6" x14ac:dyDescent="0.25">
      <c r="A401" s="17" t="s">
        <v>137</v>
      </c>
      <c r="B401" s="21" t="s">
        <v>309</v>
      </c>
      <c r="C401" s="33">
        <v>100</v>
      </c>
      <c r="D401" s="32" t="s">
        <v>138</v>
      </c>
      <c r="E401" s="16">
        <f>SUM('[1]9'!G428)</f>
        <v>3</v>
      </c>
      <c r="F401" s="16">
        <f>SUM('[1]9'!H428)</f>
        <v>3</v>
      </c>
    </row>
    <row r="402" spans="1:6" ht="30" x14ac:dyDescent="0.25">
      <c r="A402" s="20" t="s">
        <v>45</v>
      </c>
      <c r="B402" s="21" t="s">
        <v>309</v>
      </c>
      <c r="C402" s="33">
        <v>200</v>
      </c>
      <c r="D402" s="32"/>
      <c r="E402" s="16">
        <f>E403</f>
        <v>105.9</v>
      </c>
      <c r="F402" s="16">
        <f>F403</f>
        <v>105.9</v>
      </c>
    </row>
    <row r="403" spans="1:6" x14ac:dyDescent="0.25">
      <c r="A403" s="17" t="s">
        <v>137</v>
      </c>
      <c r="B403" s="21" t="s">
        <v>309</v>
      </c>
      <c r="C403" s="33">
        <v>200</v>
      </c>
      <c r="D403" s="32" t="s">
        <v>138</v>
      </c>
      <c r="E403" s="16">
        <f>SUM('[1]9'!G431)</f>
        <v>105.9</v>
      </c>
      <c r="F403" s="16">
        <f>SUM('[1]9'!H431)</f>
        <v>105.9</v>
      </c>
    </row>
    <row r="404" spans="1:6" x14ac:dyDescent="0.25">
      <c r="A404" s="20" t="s">
        <v>31</v>
      </c>
      <c r="B404" s="21" t="s">
        <v>309</v>
      </c>
      <c r="C404" s="33">
        <v>800</v>
      </c>
      <c r="D404" s="32"/>
      <c r="E404" s="16">
        <f>E405</f>
        <v>1.1000000000000001</v>
      </c>
      <c r="F404" s="16">
        <f>F405</f>
        <v>1.1000000000000001</v>
      </c>
    </row>
    <row r="405" spans="1:6" x14ac:dyDescent="0.25">
      <c r="A405" s="17" t="s">
        <v>137</v>
      </c>
      <c r="B405" s="21" t="s">
        <v>309</v>
      </c>
      <c r="C405" s="33">
        <v>800</v>
      </c>
      <c r="D405" s="32" t="s">
        <v>138</v>
      </c>
      <c r="E405" s="16">
        <f>SUM('[1]9'!G434)</f>
        <v>1.1000000000000001</v>
      </c>
      <c r="F405" s="16">
        <f>SUM('[1]9'!H434)</f>
        <v>1.1000000000000001</v>
      </c>
    </row>
    <row r="406" spans="1:6" ht="30" x14ac:dyDescent="0.25">
      <c r="A406" s="20" t="s">
        <v>45</v>
      </c>
      <c r="B406" s="21" t="s">
        <v>309</v>
      </c>
      <c r="C406" s="33">
        <v>200</v>
      </c>
      <c r="D406" s="32"/>
      <c r="E406" s="16">
        <f>E407</f>
        <v>4.2</v>
      </c>
      <c r="F406" s="16">
        <f>F407</f>
        <v>4.2</v>
      </c>
    </row>
    <row r="407" spans="1:6" ht="30" x14ac:dyDescent="0.25">
      <c r="A407" s="20" t="s">
        <v>310</v>
      </c>
      <c r="B407" s="21" t="s">
        <v>309</v>
      </c>
      <c r="C407" s="33">
        <v>200</v>
      </c>
      <c r="D407" s="32" t="s">
        <v>16</v>
      </c>
      <c r="E407" s="16">
        <f>SUM('[1]9'!G470)</f>
        <v>4.2</v>
      </c>
      <c r="F407" s="16">
        <f>SUM('[1]9'!H470)</f>
        <v>4.2</v>
      </c>
    </row>
    <row r="408" spans="1:6" ht="30" x14ac:dyDescent="0.25">
      <c r="A408" s="20" t="s">
        <v>311</v>
      </c>
      <c r="B408" s="21" t="s">
        <v>312</v>
      </c>
      <c r="C408" s="30"/>
      <c r="D408" s="32"/>
      <c r="E408" s="31">
        <f>E409+E412</f>
        <v>88</v>
      </c>
      <c r="F408" s="31">
        <f>F409+F412</f>
        <v>88</v>
      </c>
    </row>
    <row r="409" spans="1:6" ht="45" x14ac:dyDescent="0.25">
      <c r="A409" s="20" t="s">
        <v>163</v>
      </c>
      <c r="B409" s="21" t="s">
        <v>312</v>
      </c>
      <c r="C409" s="30" t="s">
        <v>28</v>
      </c>
      <c r="D409" s="32"/>
      <c r="E409" s="31">
        <f>E410</f>
        <v>10</v>
      </c>
      <c r="F409" s="31">
        <f>F410</f>
        <v>10</v>
      </c>
    </row>
    <row r="410" spans="1:6" x14ac:dyDescent="0.25">
      <c r="A410" s="17" t="s">
        <v>137</v>
      </c>
      <c r="B410" s="21" t="s">
        <v>312</v>
      </c>
      <c r="C410" s="30" t="s">
        <v>28</v>
      </c>
      <c r="D410" s="32" t="s">
        <v>138</v>
      </c>
      <c r="E410" s="31">
        <f>SUM('[1]9'!G585)</f>
        <v>10</v>
      </c>
      <c r="F410" s="31">
        <f>SUM('[1]9'!H585)</f>
        <v>10</v>
      </c>
    </row>
    <row r="411" spans="1:6" ht="30" x14ac:dyDescent="0.25">
      <c r="A411" s="20" t="s">
        <v>45</v>
      </c>
      <c r="B411" s="21" t="s">
        <v>312</v>
      </c>
      <c r="C411" s="30" t="s">
        <v>30</v>
      </c>
      <c r="D411" s="32"/>
      <c r="E411" s="31">
        <f>SUM(E412)</f>
        <v>78</v>
      </c>
      <c r="F411" s="31">
        <f>SUM(F412)</f>
        <v>78</v>
      </c>
    </row>
    <row r="412" spans="1:6" x14ac:dyDescent="0.25">
      <c r="A412" s="17" t="s">
        <v>137</v>
      </c>
      <c r="B412" s="21" t="s">
        <v>312</v>
      </c>
      <c r="C412" s="30" t="s">
        <v>30</v>
      </c>
      <c r="D412" s="32" t="s">
        <v>138</v>
      </c>
      <c r="E412" s="31">
        <f>SUM('[1]9'!G586)</f>
        <v>78</v>
      </c>
      <c r="F412" s="31">
        <f>SUM('[1]9'!H586)</f>
        <v>78</v>
      </c>
    </row>
    <row r="413" spans="1:6" ht="30" x14ac:dyDescent="0.25">
      <c r="A413" s="34" t="s">
        <v>313</v>
      </c>
      <c r="B413" s="21" t="s">
        <v>314</v>
      </c>
      <c r="C413" s="33"/>
      <c r="D413" s="32"/>
      <c r="E413" s="31">
        <f>SUM(E415)</f>
        <v>3593</v>
      </c>
      <c r="F413" s="31">
        <f>SUM(F415)</f>
        <v>3737</v>
      </c>
    </row>
    <row r="414" spans="1:6" ht="45" x14ac:dyDescent="0.25">
      <c r="A414" s="20" t="s">
        <v>315</v>
      </c>
      <c r="B414" s="21" t="s">
        <v>316</v>
      </c>
      <c r="C414" s="14"/>
      <c r="D414" s="15"/>
      <c r="E414" s="16">
        <f>E415</f>
        <v>3593</v>
      </c>
      <c r="F414" s="16">
        <f>F415</f>
        <v>3737</v>
      </c>
    </row>
    <row r="415" spans="1:6" x14ac:dyDescent="0.25">
      <c r="A415" s="12" t="s">
        <v>289</v>
      </c>
      <c r="B415" s="21" t="s">
        <v>316</v>
      </c>
      <c r="C415" s="14">
        <v>300</v>
      </c>
      <c r="D415" s="15"/>
      <c r="E415" s="16">
        <f>E416</f>
        <v>3593</v>
      </c>
      <c r="F415" s="16">
        <f>F416</f>
        <v>3737</v>
      </c>
    </row>
    <row r="416" spans="1:6" x14ac:dyDescent="0.25">
      <c r="A416" s="12" t="s">
        <v>317</v>
      </c>
      <c r="B416" s="21" t="s">
        <v>316</v>
      </c>
      <c r="C416" s="33">
        <v>300</v>
      </c>
      <c r="D416" s="32" t="s">
        <v>318</v>
      </c>
      <c r="E416" s="16">
        <f>SUM('[1]9'!G762)</f>
        <v>3593</v>
      </c>
      <c r="F416" s="16">
        <f>SUM('[1]9'!H762)</f>
        <v>3737</v>
      </c>
    </row>
    <row r="417" spans="1:6" ht="30" x14ac:dyDescent="0.25">
      <c r="A417" s="17" t="s">
        <v>319</v>
      </c>
      <c r="B417" s="21" t="s">
        <v>320</v>
      </c>
      <c r="C417" s="14"/>
      <c r="D417" s="15"/>
      <c r="E417" s="31">
        <f>E418</f>
        <v>690.1</v>
      </c>
      <c r="F417" s="31">
        <f>F418</f>
        <v>690.1</v>
      </c>
    </row>
    <row r="418" spans="1:6" ht="30" x14ac:dyDescent="0.25">
      <c r="A418" s="12" t="s">
        <v>45</v>
      </c>
      <c r="B418" s="21" t="s">
        <v>320</v>
      </c>
      <c r="C418" s="14" t="s">
        <v>30</v>
      </c>
      <c r="D418" s="15"/>
      <c r="E418" s="31">
        <f>E419</f>
        <v>690.1</v>
      </c>
      <c r="F418" s="31">
        <f>F419</f>
        <v>690.1</v>
      </c>
    </row>
    <row r="419" spans="1:6" x14ac:dyDescent="0.25">
      <c r="A419" s="12" t="s">
        <v>220</v>
      </c>
      <c r="B419" s="21" t="s">
        <v>320</v>
      </c>
      <c r="C419" s="14" t="s">
        <v>30</v>
      </c>
      <c r="D419" s="15" t="s">
        <v>221</v>
      </c>
      <c r="E419" s="31">
        <f>SUM('[1]9'!G822)</f>
        <v>690.1</v>
      </c>
      <c r="F419" s="31">
        <f>SUM('[1]9'!H822)</f>
        <v>690.1</v>
      </c>
    </row>
  </sheetData>
  <mergeCells count="5">
    <mergeCell ref="C2:F2"/>
    <mergeCell ref="C3:F3"/>
    <mergeCell ref="A4:F4"/>
    <mergeCell ref="D5:F5"/>
    <mergeCell ref="C1:F1"/>
  </mergeCells>
  <pageMargins left="1.1811023622047245" right="0.59055118110236227" top="0.59055118110236227" bottom="0.59055118110236227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2020-01-27T04:18:33Z</dcterms:modified>
</cp:coreProperties>
</file>