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657B583E-E85B-40F8-BA50-B4407578C42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6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5" i="1" l="1"/>
  <c r="F524" i="1" s="1"/>
  <c r="F523" i="1" s="1"/>
  <c r="F522" i="1" s="1"/>
  <c r="E525" i="1"/>
  <c r="E524" i="1" s="1"/>
  <c r="E523" i="1" s="1"/>
  <c r="E522" i="1" s="1"/>
  <c r="F521" i="1"/>
  <c r="F520" i="1" s="1"/>
  <c r="E521" i="1"/>
  <c r="E520" i="1" s="1"/>
  <c r="F517" i="1"/>
  <c r="F516" i="1" s="1"/>
  <c r="F515" i="1" s="1"/>
  <c r="F514" i="1" s="1"/>
  <c r="E517" i="1"/>
  <c r="E516" i="1" s="1"/>
  <c r="E515" i="1" s="1"/>
  <c r="E514" i="1" s="1"/>
  <c r="F513" i="1"/>
  <c r="F512" i="1" s="1"/>
  <c r="E513" i="1"/>
  <c r="E512" i="1" s="1"/>
  <c r="F511" i="1"/>
  <c r="F510" i="1" s="1"/>
  <c r="E511" i="1"/>
  <c r="E510" i="1" s="1"/>
  <c r="F509" i="1"/>
  <c r="F508" i="1" s="1"/>
  <c r="E509" i="1"/>
  <c r="E508" i="1" s="1"/>
  <c r="F505" i="1"/>
  <c r="F504" i="1" s="1"/>
  <c r="E505" i="1"/>
  <c r="E504" i="1" s="1"/>
  <c r="F503" i="1"/>
  <c r="F502" i="1" s="1"/>
  <c r="E503" i="1"/>
  <c r="E502" i="1" s="1"/>
  <c r="F501" i="1"/>
  <c r="F500" i="1" s="1"/>
  <c r="E501" i="1"/>
  <c r="E500" i="1" s="1"/>
  <c r="F499" i="1"/>
  <c r="F498" i="1" s="1"/>
  <c r="E499" i="1"/>
  <c r="E498" i="1" s="1"/>
  <c r="F495" i="1"/>
  <c r="F494" i="1" s="1"/>
  <c r="F493" i="1" s="1"/>
  <c r="E495" i="1"/>
  <c r="E494" i="1" s="1"/>
  <c r="E493" i="1" s="1"/>
  <c r="F492" i="1"/>
  <c r="F491" i="1" s="1"/>
  <c r="E492" i="1"/>
  <c r="E491" i="1" s="1"/>
  <c r="F490" i="1"/>
  <c r="F489" i="1" s="1"/>
  <c r="E490" i="1"/>
  <c r="E489" i="1" s="1"/>
  <c r="F487" i="1"/>
  <c r="F486" i="1" s="1"/>
  <c r="E487" i="1"/>
  <c r="E486" i="1" s="1"/>
  <c r="F485" i="1"/>
  <c r="F484" i="1" s="1"/>
  <c r="E485" i="1"/>
  <c r="E484" i="1" s="1"/>
  <c r="F482" i="1"/>
  <c r="F481" i="1" s="1"/>
  <c r="E482" i="1"/>
  <c r="E481" i="1" s="1"/>
  <c r="F480" i="1"/>
  <c r="F479" i="1" s="1"/>
  <c r="E480" i="1"/>
  <c r="E479" i="1" s="1"/>
  <c r="F477" i="1"/>
  <c r="F476" i="1" s="1"/>
  <c r="E477" i="1"/>
  <c r="E476" i="1" s="1"/>
  <c r="F475" i="1"/>
  <c r="F474" i="1" s="1"/>
  <c r="E475" i="1"/>
  <c r="E474" i="1" s="1"/>
  <c r="F472" i="1"/>
  <c r="F471" i="1" s="1"/>
  <c r="E472" i="1"/>
  <c r="E471" i="1" s="1"/>
  <c r="F470" i="1"/>
  <c r="F469" i="1" s="1"/>
  <c r="E470" i="1"/>
  <c r="E469" i="1" s="1"/>
  <c r="F468" i="1"/>
  <c r="F467" i="1" s="1"/>
  <c r="E468" i="1"/>
  <c r="E467" i="1" s="1"/>
  <c r="F466" i="1"/>
  <c r="F465" i="1" s="1"/>
  <c r="E466" i="1"/>
  <c r="E465" i="1" s="1"/>
  <c r="F461" i="1"/>
  <c r="F460" i="1" s="1"/>
  <c r="F459" i="1" s="1"/>
  <c r="E461" i="1"/>
  <c r="E460" i="1" s="1"/>
  <c r="E459" i="1" s="1"/>
  <c r="F458" i="1"/>
  <c r="F457" i="1" s="1"/>
  <c r="E458" i="1"/>
  <c r="E457" i="1" s="1"/>
  <c r="F456" i="1"/>
  <c r="F455" i="1" s="1"/>
  <c r="E456" i="1"/>
  <c r="E455" i="1" s="1"/>
  <c r="F454" i="1"/>
  <c r="F453" i="1" s="1"/>
  <c r="E454" i="1"/>
  <c r="E453" i="1" s="1"/>
  <c r="F452" i="1"/>
  <c r="F451" i="1" s="1"/>
  <c r="E452" i="1"/>
  <c r="E451" i="1" s="1"/>
  <c r="F448" i="1"/>
  <c r="F447" i="1" s="1"/>
  <c r="E448" i="1"/>
  <c r="E447" i="1" s="1"/>
  <c r="F446" i="1"/>
  <c r="F445" i="1" s="1"/>
  <c r="E446" i="1"/>
  <c r="E445" i="1" s="1"/>
  <c r="F444" i="1"/>
  <c r="F443" i="1" s="1"/>
  <c r="E444" i="1"/>
  <c r="E443" i="1" s="1"/>
  <c r="F442" i="1"/>
  <c r="F441" i="1" s="1"/>
  <c r="E442" i="1"/>
  <c r="E441" i="1" s="1"/>
  <c r="F438" i="1"/>
  <c r="F437" i="1" s="1"/>
  <c r="F436" i="1" s="1"/>
  <c r="E438" i="1"/>
  <c r="E437" i="1" s="1"/>
  <c r="E436" i="1" s="1"/>
  <c r="F435" i="1"/>
  <c r="F434" i="1" s="1"/>
  <c r="E435" i="1"/>
  <c r="E434" i="1" s="1"/>
  <c r="F433" i="1"/>
  <c r="F432" i="1" s="1"/>
  <c r="E433" i="1"/>
  <c r="E432" i="1" s="1"/>
  <c r="F431" i="1"/>
  <c r="F430" i="1" s="1"/>
  <c r="E431" i="1"/>
  <c r="E430" i="1" s="1"/>
  <c r="F429" i="1"/>
  <c r="F428" i="1" s="1"/>
  <c r="E429" i="1"/>
  <c r="E428" i="1" s="1"/>
  <c r="F425" i="1"/>
  <c r="F424" i="1" s="1"/>
  <c r="E425" i="1"/>
  <c r="E424" i="1" s="1"/>
  <c r="F423" i="1"/>
  <c r="F422" i="1" s="1"/>
  <c r="E423" i="1"/>
  <c r="E422" i="1" s="1"/>
  <c r="F421" i="1"/>
  <c r="F420" i="1" s="1"/>
  <c r="E421" i="1"/>
  <c r="E420" i="1" s="1"/>
  <c r="F418" i="1"/>
  <c r="F417" i="1" s="1"/>
  <c r="E418" i="1"/>
  <c r="E417" i="1" s="1"/>
  <c r="F412" i="1"/>
  <c r="F411" i="1" s="1"/>
  <c r="E412" i="1"/>
  <c r="E411" i="1" s="1"/>
  <c r="F410" i="1"/>
  <c r="F409" i="1" s="1"/>
  <c r="E410" i="1"/>
  <c r="E409" i="1" s="1"/>
  <c r="F408" i="1"/>
  <c r="F407" i="1" s="1"/>
  <c r="E408" i="1"/>
  <c r="E407" i="1" s="1"/>
  <c r="F406" i="1"/>
  <c r="F405" i="1" s="1"/>
  <c r="E406" i="1"/>
  <c r="E405" i="1" s="1"/>
  <c r="F403" i="1"/>
  <c r="F402" i="1" s="1"/>
  <c r="F401" i="1" s="1"/>
  <c r="E403" i="1"/>
  <c r="E402" i="1" s="1"/>
  <c r="E401" i="1" s="1"/>
  <c r="F400" i="1"/>
  <c r="F399" i="1" s="1"/>
  <c r="F398" i="1" s="1"/>
  <c r="E400" i="1"/>
  <c r="E399" i="1" s="1"/>
  <c r="E398" i="1" s="1"/>
  <c r="F397" i="1"/>
  <c r="F396" i="1" s="1"/>
  <c r="F395" i="1" s="1"/>
  <c r="E397" i="1"/>
  <c r="E396" i="1" s="1"/>
  <c r="E395" i="1" s="1"/>
  <c r="F394" i="1"/>
  <c r="F393" i="1" s="1"/>
  <c r="F392" i="1" s="1"/>
  <c r="E394" i="1"/>
  <c r="E393" i="1" s="1"/>
  <c r="E392" i="1" s="1"/>
  <c r="F389" i="1"/>
  <c r="F388" i="1" s="1"/>
  <c r="F387" i="1" s="1"/>
  <c r="F386" i="1" s="1"/>
  <c r="E389" i="1"/>
  <c r="E388" i="1" s="1"/>
  <c r="E387" i="1" s="1"/>
  <c r="E386" i="1" s="1"/>
  <c r="F385" i="1"/>
  <c r="F384" i="1" s="1"/>
  <c r="E385" i="1"/>
  <c r="E384" i="1" s="1"/>
  <c r="F383" i="1"/>
  <c r="F382" i="1" s="1"/>
  <c r="E383" i="1"/>
  <c r="E382" i="1" s="1"/>
  <c r="F380" i="1"/>
  <c r="F379" i="1" s="1"/>
  <c r="F378" i="1" s="1"/>
  <c r="E380" i="1"/>
  <c r="E379" i="1" s="1"/>
  <c r="E378" i="1" s="1"/>
  <c r="F375" i="1"/>
  <c r="F374" i="1" s="1"/>
  <c r="E375" i="1"/>
  <c r="E374" i="1" s="1"/>
  <c r="F373" i="1"/>
  <c r="F372" i="1" s="1"/>
  <c r="E373" i="1"/>
  <c r="E372" i="1" s="1"/>
  <c r="F371" i="1"/>
  <c r="F370" i="1" s="1"/>
  <c r="E371" i="1"/>
  <c r="E370" i="1" s="1"/>
  <c r="F368" i="1"/>
  <c r="F367" i="1" s="1"/>
  <c r="F366" i="1" s="1"/>
  <c r="E368" i="1"/>
  <c r="E367" i="1" s="1"/>
  <c r="E366" i="1" s="1"/>
  <c r="F365" i="1"/>
  <c r="F364" i="1" s="1"/>
  <c r="F363" i="1" s="1"/>
  <c r="E365" i="1"/>
  <c r="E364" i="1" s="1"/>
  <c r="E363" i="1" s="1"/>
  <c r="F362" i="1"/>
  <c r="F361" i="1" s="1"/>
  <c r="F360" i="1" s="1"/>
  <c r="E362" i="1"/>
  <c r="E361" i="1" s="1"/>
  <c r="E360" i="1" s="1"/>
  <c r="F359" i="1"/>
  <c r="F358" i="1" s="1"/>
  <c r="E359" i="1"/>
  <c r="E358" i="1" s="1"/>
  <c r="F357" i="1"/>
  <c r="F356" i="1" s="1"/>
  <c r="F355" i="1" s="1"/>
  <c r="E357" i="1"/>
  <c r="E356" i="1" s="1"/>
  <c r="E355" i="1" s="1"/>
  <c r="F354" i="1"/>
  <c r="E354" i="1"/>
  <c r="F353" i="1"/>
  <c r="E353" i="1"/>
  <c r="F352" i="1"/>
  <c r="E352" i="1"/>
  <c r="F349" i="1"/>
  <c r="F348" i="1" s="1"/>
  <c r="E349" i="1"/>
  <c r="E348" i="1" s="1"/>
  <c r="F343" i="1"/>
  <c r="F342" i="1" s="1"/>
  <c r="E343" i="1"/>
  <c r="E342" i="1" s="1"/>
  <c r="E341" i="1" s="1"/>
  <c r="F338" i="1"/>
  <c r="F337" i="1" s="1"/>
  <c r="F336" i="1" s="1"/>
  <c r="E338" i="1"/>
  <c r="E337" i="1" s="1"/>
  <c r="E336" i="1" s="1"/>
  <c r="F335" i="1"/>
  <c r="F334" i="1" s="1"/>
  <c r="F333" i="1" s="1"/>
  <c r="E335" i="1"/>
  <c r="E334" i="1" s="1"/>
  <c r="E333" i="1" s="1"/>
  <c r="F330" i="1"/>
  <c r="F329" i="1" s="1"/>
  <c r="F328" i="1" s="1"/>
  <c r="F327" i="1" s="1"/>
  <c r="E330" i="1"/>
  <c r="E329" i="1" s="1"/>
  <c r="E328" i="1" s="1"/>
  <c r="E327" i="1" s="1"/>
  <c r="F324" i="1"/>
  <c r="F323" i="1" s="1"/>
  <c r="E324" i="1"/>
  <c r="E323" i="1" s="1"/>
  <c r="F322" i="1"/>
  <c r="F321" i="1" s="1"/>
  <c r="E322" i="1"/>
  <c r="E321" i="1" s="1"/>
  <c r="F320" i="1"/>
  <c r="F319" i="1" s="1"/>
  <c r="E320" i="1"/>
  <c r="E319" i="1" s="1"/>
  <c r="F315" i="1"/>
  <c r="F314" i="1" s="1"/>
  <c r="E315" i="1"/>
  <c r="E314" i="1" s="1"/>
  <c r="F310" i="1"/>
  <c r="F309" i="1" s="1"/>
  <c r="E309" i="1"/>
  <c r="F308" i="1"/>
  <c r="F307" i="1" s="1"/>
  <c r="F306" i="1" s="1"/>
  <c r="E307" i="1"/>
  <c r="E306" i="1" s="1"/>
  <c r="F305" i="1"/>
  <c r="F304" i="1" s="1"/>
  <c r="E304" i="1"/>
  <c r="F303" i="1"/>
  <c r="F302" i="1" s="1"/>
  <c r="E302" i="1"/>
  <c r="F297" i="1"/>
  <c r="F296" i="1" s="1"/>
  <c r="F286" i="1" s="1"/>
  <c r="E297" i="1"/>
  <c r="E296" i="1" s="1"/>
  <c r="E295" i="1" s="1"/>
  <c r="F294" i="1"/>
  <c r="F292" i="1" s="1"/>
  <c r="E294" i="1"/>
  <c r="E293" i="1" s="1"/>
  <c r="F291" i="1"/>
  <c r="F290" i="1" s="1"/>
  <c r="E291" i="1"/>
  <c r="E289" i="1" s="1"/>
  <c r="F285" i="1"/>
  <c r="F284" i="1" s="1"/>
  <c r="E285" i="1"/>
  <c r="E284" i="1" s="1"/>
  <c r="F283" i="1"/>
  <c r="F282" i="1" s="1"/>
  <c r="E283" i="1"/>
  <c r="E282" i="1" s="1"/>
  <c r="F281" i="1"/>
  <c r="F280" i="1" s="1"/>
  <c r="E281" i="1"/>
  <c r="E280" i="1" s="1"/>
  <c r="F279" i="1"/>
  <c r="F278" i="1" s="1"/>
  <c r="E279" i="1"/>
  <c r="E278" i="1" s="1"/>
  <c r="F277" i="1"/>
  <c r="F276" i="1" s="1"/>
  <c r="E277" i="1"/>
  <c r="E276" i="1" s="1"/>
  <c r="F275" i="1"/>
  <c r="F274" i="1" s="1"/>
  <c r="E275" i="1"/>
  <c r="E274" i="1" s="1"/>
  <c r="F273" i="1"/>
  <c r="F272" i="1" s="1"/>
  <c r="E273" i="1"/>
  <c r="E272" i="1" s="1"/>
  <c r="F268" i="1"/>
  <c r="F267" i="1" s="1"/>
  <c r="F265" i="1" s="1"/>
  <c r="E268" i="1"/>
  <c r="E267" i="1" s="1"/>
  <c r="E266" i="1" s="1"/>
  <c r="F263" i="1"/>
  <c r="F262" i="1" s="1"/>
  <c r="F260" i="1" s="1"/>
  <c r="E263" i="1"/>
  <c r="E262" i="1" s="1"/>
  <c r="F258" i="1"/>
  <c r="F257" i="1" s="1"/>
  <c r="F256" i="1" s="1"/>
  <c r="F255" i="1" s="1"/>
  <c r="E258" i="1"/>
  <c r="E257" i="1" s="1"/>
  <c r="E256" i="1" s="1"/>
  <c r="E255" i="1" s="1"/>
  <c r="F253" i="1"/>
  <c r="E253" i="1"/>
  <c r="F252" i="1"/>
  <c r="F251" i="1" s="1"/>
  <c r="E252" i="1"/>
  <c r="E251" i="1" s="1"/>
  <c r="F250" i="1"/>
  <c r="F249" i="1" s="1"/>
  <c r="E250" i="1"/>
  <c r="E249" i="1" s="1"/>
  <c r="F247" i="1"/>
  <c r="F246" i="1" s="1"/>
  <c r="F245" i="1" s="1"/>
  <c r="E247" i="1"/>
  <c r="E246" i="1" s="1"/>
  <c r="E245" i="1" s="1"/>
  <c r="F242" i="1"/>
  <c r="F241" i="1" s="1"/>
  <c r="F240" i="1" s="1"/>
  <c r="E242" i="1"/>
  <c r="E241" i="1" s="1"/>
  <c r="E240" i="1" s="1"/>
  <c r="F237" i="1"/>
  <c r="F236" i="1" s="1"/>
  <c r="F234" i="1" s="1"/>
  <c r="E237" i="1"/>
  <c r="E236" i="1" s="1"/>
  <c r="F231" i="1"/>
  <c r="F230" i="1" s="1"/>
  <c r="E231" i="1"/>
  <c r="E230" i="1" s="1"/>
  <c r="F229" i="1"/>
  <c r="F228" i="1" s="1"/>
  <c r="E228" i="1"/>
  <c r="F227" i="1"/>
  <c r="F226" i="1" s="1"/>
  <c r="E227" i="1"/>
  <c r="E226" i="1" s="1"/>
  <c r="F222" i="1"/>
  <c r="F221" i="1" s="1"/>
  <c r="F219" i="1" s="1"/>
  <c r="E222" i="1"/>
  <c r="E221" i="1" s="1"/>
  <c r="F217" i="1"/>
  <c r="F216" i="1" s="1"/>
  <c r="F214" i="1" s="1"/>
  <c r="E217" i="1"/>
  <c r="E216" i="1" s="1"/>
  <c r="F212" i="1"/>
  <c r="E212" i="1"/>
  <c r="F209" i="1"/>
  <c r="F208" i="1" s="1"/>
  <c r="F207" i="1" s="1"/>
  <c r="F206" i="1" s="1"/>
  <c r="F205" i="1" s="1"/>
  <c r="E209" i="1"/>
  <c r="E208" i="1" s="1"/>
  <c r="E207" i="1" s="1"/>
  <c r="E206" i="1" s="1"/>
  <c r="E205" i="1" s="1"/>
  <c r="F204" i="1"/>
  <c r="F203" i="1" s="1"/>
  <c r="F201" i="1" s="1"/>
  <c r="E204" i="1"/>
  <c r="E203" i="1" s="1"/>
  <c r="F198" i="1"/>
  <c r="F197" i="1" s="1"/>
  <c r="F196" i="1" s="1"/>
  <c r="F195" i="1" s="1"/>
  <c r="E198" i="1"/>
  <c r="E197" i="1" s="1"/>
  <c r="E196" i="1" s="1"/>
  <c r="E195" i="1" s="1"/>
  <c r="F193" i="1"/>
  <c r="F192" i="1" s="1"/>
  <c r="F191" i="1" s="1"/>
  <c r="E193" i="1"/>
  <c r="E192" i="1" s="1"/>
  <c r="E191" i="1" s="1"/>
  <c r="F190" i="1"/>
  <c r="F189" i="1" s="1"/>
  <c r="F188" i="1" s="1"/>
  <c r="E190" i="1"/>
  <c r="E189" i="1" s="1"/>
  <c r="E188" i="1" s="1"/>
  <c r="F187" i="1"/>
  <c r="F186" i="1" s="1"/>
  <c r="E187" i="1"/>
  <c r="E186" i="1" s="1"/>
  <c r="F185" i="1"/>
  <c r="F184" i="1" s="1"/>
  <c r="E185" i="1"/>
  <c r="E184" i="1" s="1"/>
  <c r="F180" i="1"/>
  <c r="F179" i="1" s="1"/>
  <c r="E180" i="1"/>
  <c r="E179" i="1" s="1"/>
  <c r="F178" i="1"/>
  <c r="F177" i="1" s="1"/>
  <c r="E178" i="1"/>
  <c r="E177" i="1" s="1"/>
  <c r="F176" i="1"/>
  <c r="F175" i="1" s="1"/>
  <c r="E176" i="1"/>
  <c r="E175" i="1" s="1"/>
  <c r="F173" i="1"/>
  <c r="F172" i="1" s="1"/>
  <c r="F171" i="1" s="1"/>
  <c r="E173" i="1"/>
  <c r="E172" i="1" s="1"/>
  <c r="E171" i="1" s="1"/>
  <c r="F170" i="1"/>
  <c r="F169" i="1" s="1"/>
  <c r="E170" i="1"/>
  <c r="E169" i="1" s="1"/>
  <c r="F168" i="1"/>
  <c r="F167" i="1" s="1"/>
  <c r="E168" i="1"/>
  <c r="E167" i="1" s="1"/>
  <c r="F166" i="1"/>
  <c r="F165" i="1" s="1"/>
  <c r="E166" i="1"/>
  <c r="E165" i="1" s="1"/>
  <c r="F164" i="1"/>
  <c r="F163" i="1" s="1"/>
  <c r="E164" i="1"/>
  <c r="E163" i="1" s="1"/>
  <c r="F159" i="1"/>
  <c r="F158" i="1" s="1"/>
  <c r="F157" i="1" s="1"/>
  <c r="E159" i="1"/>
  <c r="E158" i="1" s="1"/>
  <c r="E157" i="1" s="1"/>
  <c r="F156" i="1"/>
  <c r="F155" i="1" s="1"/>
  <c r="F154" i="1" s="1"/>
  <c r="E156" i="1"/>
  <c r="E155" i="1" s="1"/>
  <c r="E154" i="1" s="1"/>
  <c r="F153" i="1"/>
  <c r="F152" i="1" s="1"/>
  <c r="F151" i="1" s="1"/>
  <c r="E153" i="1"/>
  <c r="E152" i="1" s="1"/>
  <c r="E151" i="1" s="1"/>
  <c r="F150" i="1"/>
  <c r="F149" i="1" s="1"/>
  <c r="F148" i="1" s="1"/>
  <c r="E150" i="1"/>
  <c r="E149" i="1" s="1"/>
  <c r="E148" i="1" s="1"/>
  <c r="F145" i="1"/>
  <c r="F144" i="1" s="1"/>
  <c r="E145" i="1"/>
  <c r="E144" i="1" s="1"/>
  <c r="F143" i="1"/>
  <c r="F142" i="1" s="1"/>
  <c r="F141" i="1" s="1"/>
  <c r="E143" i="1"/>
  <c r="E142" i="1" s="1"/>
  <c r="E141" i="1" s="1"/>
  <c r="F140" i="1"/>
  <c r="F139" i="1" s="1"/>
  <c r="F138" i="1" s="1"/>
  <c r="E140" i="1"/>
  <c r="E139" i="1" s="1"/>
  <c r="E138" i="1" s="1"/>
  <c r="F137" i="1"/>
  <c r="F136" i="1" s="1"/>
  <c r="F135" i="1" s="1"/>
  <c r="E137" i="1"/>
  <c r="E136" i="1" s="1"/>
  <c r="F132" i="1"/>
  <c r="F131" i="1" s="1"/>
  <c r="F130" i="1" s="1"/>
  <c r="E132" i="1"/>
  <c r="E131" i="1" s="1"/>
  <c r="E130" i="1" s="1"/>
  <c r="F129" i="1"/>
  <c r="F128" i="1" s="1"/>
  <c r="F127" i="1" s="1"/>
  <c r="E129" i="1"/>
  <c r="E128" i="1" s="1"/>
  <c r="F126" i="1"/>
  <c r="F125" i="1" s="1"/>
  <c r="E126" i="1"/>
  <c r="E125" i="1" s="1"/>
  <c r="F124" i="1"/>
  <c r="F123" i="1" s="1"/>
  <c r="F122" i="1" s="1"/>
  <c r="E124" i="1"/>
  <c r="E123" i="1" s="1"/>
  <c r="E122" i="1" s="1"/>
  <c r="F121" i="1"/>
  <c r="F120" i="1" s="1"/>
  <c r="F119" i="1" s="1"/>
  <c r="E121" i="1"/>
  <c r="E120" i="1" s="1"/>
  <c r="E119" i="1" s="1"/>
  <c r="F118" i="1"/>
  <c r="F117" i="1" s="1"/>
  <c r="E118" i="1"/>
  <c r="E117" i="1" s="1"/>
  <c r="F116" i="1"/>
  <c r="F115" i="1" s="1"/>
  <c r="E116" i="1"/>
  <c r="E115" i="1" s="1"/>
  <c r="F114" i="1"/>
  <c r="F113" i="1" s="1"/>
  <c r="F112" i="1" s="1"/>
  <c r="E114" i="1"/>
  <c r="E113" i="1" s="1"/>
  <c r="E112" i="1" s="1"/>
  <c r="F111" i="1"/>
  <c r="F110" i="1" s="1"/>
  <c r="E111" i="1"/>
  <c r="E110" i="1" s="1"/>
  <c r="F109" i="1"/>
  <c r="F108" i="1" s="1"/>
  <c r="E109" i="1"/>
  <c r="E108" i="1" s="1"/>
  <c r="F106" i="1"/>
  <c r="F105" i="1" s="1"/>
  <c r="E106" i="1"/>
  <c r="E105" i="1" s="1"/>
  <c r="F104" i="1"/>
  <c r="F103" i="1" s="1"/>
  <c r="E104" i="1"/>
  <c r="E103" i="1" s="1"/>
  <c r="F102" i="1"/>
  <c r="F101" i="1" s="1"/>
  <c r="E101" i="1"/>
  <c r="F97" i="1"/>
  <c r="F96" i="1" s="1"/>
  <c r="E97" i="1"/>
  <c r="E96" i="1" s="1"/>
  <c r="F95" i="1"/>
  <c r="F94" i="1" s="1"/>
  <c r="E95" i="1"/>
  <c r="E94" i="1" s="1"/>
  <c r="F92" i="1"/>
  <c r="F91" i="1" s="1"/>
  <c r="E92" i="1"/>
  <c r="E91" i="1" s="1"/>
  <c r="F90" i="1"/>
  <c r="F89" i="1" s="1"/>
  <c r="E90" i="1"/>
  <c r="E89" i="1" s="1"/>
  <c r="F88" i="1"/>
  <c r="F87" i="1" s="1"/>
  <c r="E88" i="1"/>
  <c r="E87" i="1" s="1"/>
  <c r="F86" i="1"/>
  <c r="F85" i="1" s="1"/>
  <c r="E86" i="1"/>
  <c r="E85" i="1" s="1"/>
  <c r="F80" i="1"/>
  <c r="F79" i="1" s="1"/>
  <c r="E80" i="1"/>
  <c r="E79" i="1" s="1"/>
  <c r="F78" i="1"/>
  <c r="F77" i="1" s="1"/>
  <c r="E78" i="1"/>
  <c r="E77" i="1" s="1"/>
  <c r="F76" i="1"/>
  <c r="F75" i="1" s="1"/>
  <c r="E76" i="1"/>
  <c r="E75" i="1" s="1"/>
  <c r="F74" i="1"/>
  <c r="F73" i="1" s="1"/>
  <c r="E74" i="1"/>
  <c r="E73" i="1" s="1"/>
  <c r="F72" i="1"/>
  <c r="F71" i="1" s="1"/>
  <c r="E72" i="1"/>
  <c r="E71" i="1" s="1"/>
  <c r="F67" i="1"/>
  <c r="F66" i="1" s="1"/>
  <c r="E67" i="1"/>
  <c r="E66" i="1" s="1"/>
  <c r="F65" i="1"/>
  <c r="F64" i="1" s="1"/>
  <c r="E65" i="1"/>
  <c r="E64" i="1" s="1"/>
  <c r="F60" i="1"/>
  <c r="F59" i="1" s="1"/>
  <c r="E60" i="1"/>
  <c r="E59" i="1" s="1"/>
  <c r="F58" i="1"/>
  <c r="F57" i="1" s="1"/>
  <c r="E58" i="1"/>
  <c r="E57" i="1" s="1"/>
  <c r="F56" i="1"/>
  <c r="F55" i="1" s="1"/>
  <c r="E56" i="1"/>
  <c r="E55" i="1" s="1"/>
  <c r="F54" i="1"/>
  <c r="E54" i="1"/>
  <c r="E53" i="1" s="1"/>
  <c r="F53" i="1"/>
  <c r="F49" i="1"/>
  <c r="F48" i="1" s="1"/>
  <c r="E49" i="1"/>
  <c r="E48" i="1"/>
  <c r="F47" i="1"/>
  <c r="F46" i="1" s="1"/>
  <c r="E47" i="1"/>
  <c r="E46" i="1" s="1"/>
  <c r="F45" i="1"/>
  <c r="F44" i="1" s="1"/>
  <c r="E45" i="1"/>
  <c r="E44" i="1" s="1"/>
  <c r="F43" i="1"/>
  <c r="F42" i="1" s="1"/>
  <c r="E43" i="1"/>
  <c r="E42" i="1"/>
  <c r="F38" i="1"/>
  <c r="F37" i="1" s="1"/>
  <c r="E38" i="1"/>
  <c r="E37" i="1" s="1"/>
  <c r="F36" i="1"/>
  <c r="F35" i="1" s="1"/>
  <c r="E36" i="1"/>
  <c r="E35" i="1" s="1"/>
  <c r="F31" i="1"/>
  <c r="F30" i="1" s="1"/>
  <c r="E31" i="1"/>
  <c r="E30" i="1" s="1"/>
  <c r="F29" i="1"/>
  <c r="F28" i="1" s="1"/>
  <c r="E29" i="1"/>
  <c r="E28" i="1" s="1"/>
  <c r="F27" i="1"/>
  <c r="F26" i="1" s="1"/>
  <c r="E27" i="1"/>
  <c r="E26" i="1"/>
  <c r="F22" i="1"/>
  <c r="F21" i="1" s="1"/>
  <c r="F20" i="1" s="1"/>
  <c r="E22" i="1"/>
  <c r="E21" i="1" s="1"/>
  <c r="E20" i="1" s="1"/>
  <c r="F19" i="1"/>
  <c r="F18" i="1" s="1"/>
  <c r="F17" i="1" s="1"/>
  <c r="E19" i="1"/>
  <c r="E18" i="1" s="1"/>
  <c r="E17" i="1" s="1"/>
  <c r="F16" i="1"/>
  <c r="F15" i="1" s="1"/>
  <c r="E16" i="1"/>
  <c r="E15" i="1" s="1"/>
  <c r="F14" i="1"/>
  <c r="F13" i="1" s="1"/>
  <c r="E14" i="1"/>
  <c r="E13" i="1" s="1"/>
  <c r="E478" i="1" l="1"/>
  <c r="F266" i="1"/>
  <c r="F264" i="1"/>
  <c r="E220" i="1"/>
  <c r="E219" i="1"/>
  <c r="E347" i="1"/>
  <c r="F381" i="1"/>
  <c r="F377" i="1" s="1"/>
  <c r="E40" i="1"/>
  <c r="E39" i="1" s="1"/>
  <c r="E381" i="1"/>
  <c r="E377" i="1" s="1"/>
  <c r="F450" i="1"/>
  <c r="F449" i="1" s="1"/>
  <c r="E24" i="1"/>
  <c r="E23" i="1" s="1"/>
  <c r="E174" i="1"/>
  <c r="F293" i="1"/>
  <c r="F440" i="1"/>
  <c r="F439" i="1" s="1"/>
  <c r="F416" i="1"/>
  <c r="F415" i="1" s="1"/>
  <c r="F34" i="1"/>
  <c r="F33" i="1" s="1"/>
  <c r="F32" i="1" s="1"/>
  <c r="E107" i="1"/>
  <c r="F134" i="1"/>
  <c r="F133" i="1" s="1"/>
  <c r="F351" i="1"/>
  <c r="F350" i="1" s="1"/>
  <c r="E440" i="1"/>
  <c r="E439" i="1" s="1"/>
  <c r="F478" i="1"/>
  <c r="F239" i="1"/>
  <c r="F238" i="1"/>
  <c r="E519" i="1"/>
  <c r="E518" i="1"/>
  <c r="E162" i="1"/>
  <c r="F404" i="1"/>
  <c r="F390" i="1" s="1"/>
  <c r="F488" i="1"/>
  <c r="F70" i="1"/>
  <c r="F69" i="1" s="1"/>
  <c r="F68" i="1" s="1"/>
  <c r="E202" i="1"/>
  <c r="E201" i="1"/>
  <c r="F12" i="1"/>
  <c r="F11" i="1" s="1"/>
  <c r="F93" i="1"/>
  <c r="F84" i="1" s="1"/>
  <c r="F83" i="1" s="1"/>
  <c r="F82" i="1" s="1"/>
  <c r="F218" i="1"/>
  <c r="E25" i="1"/>
  <c r="E63" i="1"/>
  <c r="E62" i="1" s="1"/>
  <c r="E61" i="1" s="1"/>
  <c r="F174" i="1"/>
  <c r="E248" i="1"/>
  <c r="E244" i="1" s="1"/>
  <c r="F254" i="1"/>
  <c r="F318" i="1"/>
  <c r="F317" i="1" s="1"/>
  <c r="E473" i="1"/>
  <c r="E507" i="1"/>
  <c r="E506" i="1" s="1"/>
  <c r="E147" i="1"/>
  <c r="E146" i="1" s="1"/>
  <c r="F162" i="1"/>
  <c r="F161" i="1" s="1"/>
  <c r="E225" i="1"/>
  <c r="E224" i="1" s="1"/>
  <c r="E223" i="1" s="1"/>
  <c r="F248" i="1"/>
  <c r="F244" i="1" s="1"/>
  <c r="E292" i="1"/>
  <c r="E288" i="1" s="1"/>
  <c r="E287" i="1" s="1"/>
  <c r="E286" i="1" s="1"/>
  <c r="E326" i="1"/>
  <c r="E404" i="1"/>
  <c r="E391" i="1" s="1"/>
  <c r="E464" i="1"/>
  <c r="F497" i="1"/>
  <c r="F496" i="1" s="1"/>
  <c r="F52" i="1"/>
  <c r="F51" i="1" s="1"/>
  <c r="F50" i="1" s="1"/>
  <c r="E332" i="1"/>
  <c r="E331" i="1" s="1"/>
  <c r="E41" i="1"/>
  <c r="F200" i="1"/>
  <c r="F347" i="1"/>
  <c r="E427" i="1"/>
  <c r="E426" i="1" s="1"/>
  <c r="F464" i="1"/>
  <c r="E34" i="1"/>
  <c r="E33" i="1" s="1"/>
  <c r="E32" i="1" s="1"/>
  <c r="F63" i="1"/>
  <c r="F62" i="1" s="1"/>
  <c r="F61" i="1" s="1"/>
  <c r="F147" i="1"/>
  <c r="F146" i="1" s="1"/>
  <c r="E265" i="1"/>
  <c r="F289" i="1"/>
  <c r="F288" i="1" s="1"/>
  <c r="E351" i="1"/>
  <c r="E350" i="1" s="1"/>
  <c r="E416" i="1"/>
  <c r="E415" i="1" s="1"/>
  <c r="E450" i="1"/>
  <c r="E449" i="1" s="1"/>
  <c r="F507" i="1"/>
  <c r="F506" i="1" s="1"/>
  <c r="F25" i="1"/>
  <c r="F24" i="1"/>
  <c r="F23" i="1" s="1"/>
  <c r="F41" i="1"/>
  <c r="F40" i="1"/>
  <c r="F39" i="1" s="1"/>
  <c r="E70" i="1"/>
  <c r="E69" i="1" s="1"/>
  <c r="E68" i="1" s="1"/>
  <c r="E12" i="1"/>
  <c r="E52" i="1"/>
  <c r="E51" i="1" s="1"/>
  <c r="E50" i="1" s="1"/>
  <c r="E376" i="1"/>
  <c r="F100" i="1"/>
  <c r="F215" i="1"/>
  <c r="F213" i="1"/>
  <c r="F261" i="1"/>
  <c r="F259" i="1"/>
  <c r="F313" i="1"/>
  <c r="F312" i="1" s="1"/>
  <c r="F311" i="1"/>
  <c r="E390" i="1"/>
  <c r="E135" i="1"/>
  <c r="E134" i="1" s="1"/>
  <c r="E133" i="1" s="1"/>
  <c r="F183" i="1"/>
  <c r="F182" i="1" s="1"/>
  <c r="F181" i="1" s="1"/>
  <c r="F202" i="1"/>
  <c r="E214" i="1"/>
  <c r="E215" i="1"/>
  <c r="E213" i="1"/>
  <c r="F220" i="1"/>
  <c r="F235" i="1"/>
  <c r="F233" i="1"/>
  <c r="E260" i="1"/>
  <c r="E261" i="1"/>
  <c r="E259" i="1"/>
  <c r="E488" i="1"/>
  <c r="E271" i="1"/>
  <c r="E270" i="1" s="1"/>
  <c r="E269" i="1"/>
  <c r="F341" i="1"/>
  <c r="F339" i="1"/>
  <c r="E93" i="1"/>
  <c r="E84" i="1" s="1"/>
  <c r="E83" i="1" s="1"/>
  <c r="E82" i="1" s="1"/>
  <c r="F107" i="1"/>
  <c r="E100" i="1"/>
  <c r="E127" i="1"/>
  <c r="E183" i="1"/>
  <c r="E182" i="1" s="1"/>
  <c r="E181" i="1"/>
  <c r="F225" i="1"/>
  <c r="F224" i="1" s="1"/>
  <c r="F223" i="1" s="1"/>
  <c r="E234" i="1"/>
  <c r="E235" i="1"/>
  <c r="E233" i="1"/>
  <c r="E238" i="1"/>
  <c r="E239" i="1"/>
  <c r="F271" i="1"/>
  <c r="F270" i="1" s="1"/>
  <c r="F269" i="1"/>
  <c r="E301" i="1"/>
  <c r="E299" i="1" s="1"/>
  <c r="E298" i="1" s="1"/>
  <c r="E300" i="1"/>
  <c r="E318" i="1"/>
  <c r="E317" i="1" s="1"/>
  <c r="E316" i="1"/>
  <c r="F376" i="1"/>
  <c r="E290" i="1"/>
  <c r="E339" i="1"/>
  <c r="E369" i="1"/>
  <c r="F419" i="1"/>
  <c r="E483" i="1"/>
  <c r="F301" i="1"/>
  <c r="F299" i="1" s="1"/>
  <c r="F298" i="1" s="1"/>
  <c r="F300" i="1"/>
  <c r="E313" i="1"/>
  <c r="E312" i="1" s="1"/>
  <c r="E311" i="1"/>
  <c r="F427" i="1"/>
  <c r="F426" i="1" s="1"/>
  <c r="F473" i="1"/>
  <c r="E497" i="1"/>
  <c r="E496" i="1" s="1"/>
  <c r="E200" i="1"/>
  <c r="E218" i="1"/>
  <c r="E254" i="1"/>
  <c r="E264" i="1"/>
  <c r="F295" i="1"/>
  <c r="F287" i="1" s="1"/>
  <c r="F332" i="1"/>
  <c r="F331" i="1" s="1"/>
  <c r="F369" i="1"/>
  <c r="F391" i="1"/>
  <c r="E419" i="1"/>
  <c r="F483" i="1"/>
  <c r="F519" i="1"/>
  <c r="F518" i="1"/>
  <c r="F316" i="1"/>
  <c r="F326" i="1"/>
  <c r="F325" i="1" s="1"/>
  <c r="F160" i="1" l="1"/>
  <c r="E161" i="1"/>
  <c r="E199" i="1"/>
  <c r="E462" i="1"/>
  <c r="E413" i="1" s="1"/>
  <c r="E346" i="1"/>
  <c r="E345" i="1" s="1"/>
  <c r="E99" i="1"/>
  <c r="E98" i="1" s="1"/>
  <c r="F463" i="1"/>
  <c r="F414" i="1" s="1"/>
  <c r="E160" i="1"/>
  <c r="E81" i="1" s="1"/>
  <c r="E243" i="1"/>
  <c r="E325" i="1"/>
  <c r="F346" i="1"/>
  <c r="F345" i="1" s="1"/>
  <c r="F344" i="1" s="1"/>
  <c r="F462" i="1"/>
  <c r="F413" i="1" s="1"/>
  <c r="F243" i="1"/>
  <c r="F99" i="1"/>
  <c r="F98" i="1" s="1"/>
  <c r="F10" i="1"/>
  <c r="F9" i="1" s="1"/>
  <c r="E344" i="1"/>
  <c r="F199" i="1"/>
  <c r="E463" i="1"/>
  <c r="E414" i="1" s="1"/>
  <c r="E11" i="1"/>
  <c r="E10" i="1"/>
  <c r="E9" i="1" s="1"/>
  <c r="E194" i="1" l="1"/>
  <c r="F81" i="1"/>
  <c r="F194" i="1"/>
  <c r="F8" i="1" s="1"/>
  <c r="E8" i="1"/>
</calcChain>
</file>

<file path=xl/sharedStrings.xml><?xml version="1.0" encoding="utf-8"?>
<sst xmlns="http://schemas.openxmlformats.org/spreadsheetml/2006/main" count="1155" uniqueCount="422">
  <si>
    <t>тыс. рублей</t>
  </si>
  <si>
    <t>Наименование</t>
  </si>
  <si>
    <t>Сумма</t>
  </si>
  <si>
    <t>2023г.</t>
  </si>
  <si>
    <t>Всего</t>
  </si>
  <si>
    <t>4200000000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</si>
  <si>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</si>
  <si>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</si>
  <si>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</si>
  <si>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</si>
  <si>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</si>
  <si>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</si>
  <si>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</si>
  <si>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</si>
  <si>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4220000000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</si>
  <si>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</si>
  <si>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</si>
  <si>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</si>
  <si>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</si>
  <si>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</si>
  <si>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</si>
  <si>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</si>
  <si>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4230000000</t>
  </si>
  <si>
    <t>4230100000</t>
  </si>
  <si>
    <t>Обеспечение деятельности МБУК "Межпоселенческий ДК"</t>
  </si>
  <si>
    <t>4230144099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</si>
  <si>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</si>
  <si>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</si>
  <si>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</si>
  <si>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</si>
  <si>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</si>
  <si>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</si>
  <si>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</si>
  <si>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</si>
  <si>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4250000000</t>
  </si>
  <si>
    <t>4250100000</t>
  </si>
  <si>
    <t>Обеспечение деятельности аппарата МКУ Управление культуры</t>
  </si>
  <si>
    <t>4250100204</t>
  </si>
  <si>
    <t>Другие вопросы в области культуры, кинематографии</t>
  </si>
  <si>
    <t>0804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</si>
  <si>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</si>
  <si>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</si>
  <si>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</si>
  <si>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</si>
  <si>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</si>
  <si>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</si>
  <si>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</si>
  <si>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</si>
  <si>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</si>
  <si>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</si>
  <si>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Дополнительное  образование детей</t>
  </si>
  <si>
    <t>Культура</t>
  </si>
  <si>
    <t>4300000000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</si>
  <si>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</si>
  <si>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</si>
  <si>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</si>
  <si>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</si>
  <si>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</si>
  <si>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Дошкольное образование</t>
  </si>
  <si>
    <t>0701</t>
  </si>
  <si>
    <t>4310173010</t>
  </si>
  <si>
    <t>Подпрограмма 2 "Развитие общего образования Балаганского района на 2019-2024 годы"</t>
  </si>
  <si>
    <t>4320000000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</si>
  <si>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</si>
  <si>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</si>
  <si>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</si>
  <si>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</si>
  <si>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</si>
  <si>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</si>
  <si>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</si>
  <si>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</si>
  <si>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</si>
  <si>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</si>
  <si>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</si>
  <si>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</si>
  <si>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4320173020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</si>
  <si>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</si>
  <si>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</si>
  <si>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</si>
  <si>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</si>
  <si>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</si>
  <si>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4330100000</t>
  </si>
  <si>
    <t>Обеспечение деятельности МБОУ ДО Балаганский ЦДТ</t>
  </si>
  <si>
    <t>4330142399</t>
  </si>
  <si>
    <t>4330143609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</si>
  <si>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</si>
  <si>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</si>
  <si>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</si>
  <si>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</si>
  <si>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</si>
  <si>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</si>
  <si>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</si>
  <si>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4350100000</t>
  </si>
  <si>
    <t>4350100204</t>
  </si>
  <si>
    <t>Другие вопросы в области образования</t>
  </si>
  <si>
    <t>0709</t>
  </si>
  <si>
    <t>4350143609</t>
  </si>
  <si>
    <t>4350145299</t>
  </si>
  <si>
    <t>4360000000</t>
  </si>
  <si>
    <t>4360100000</t>
  </si>
  <si>
    <t>4360100037</t>
  </si>
  <si>
    <t>Муниципальные программы муниципальных учреждений</t>
  </si>
  <si>
    <t>4400000000</t>
  </si>
  <si>
    <t xml:space="preserve">Молодежная  политика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</si>
  <si>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</si>
  <si>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Подпрограмма 4 "Профилактика туберкулеза в муниципальном образовании Балаганский район на 2019-2024 годы"</t>
  </si>
  <si>
    <t>Другие  общегосударственные  вопросы</t>
  </si>
  <si>
    <t>0113</t>
  </si>
  <si>
    <t>Массовый спорт</t>
  </si>
  <si>
    <t>1102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</si>
  <si>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</si>
  <si>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</si>
  <si>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</si>
  <si>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Другие вопросы в области национальной экономики</t>
  </si>
  <si>
    <t>0412</t>
  </si>
  <si>
    <t>4800000000</t>
  </si>
  <si>
    <t>4800100044</t>
  </si>
  <si>
    <t>4900000000</t>
  </si>
  <si>
    <t>4900100045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</si>
  <si>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</si>
  <si>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</si>
  <si>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</si>
  <si>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5000100046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</si>
  <si>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</si>
  <si>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</si>
  <si>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5100100047</t>
  </si>
  <si>
    <t>Другие вопросы в области национальной безопасности и правоохранительной деятельности</t>
  </si>
  <si>
    <t>0314</t>
  </si>
  <si>
    <t>5200000000</t>
  </si>
  <si>
    <t>5200100048</t>
  </si>
  <si>
    <t>5300000000</t>
  </si>
  <si>
    <t>5300100049</t>
  </si>
  <si>
    <t xml:space="preserve">Другие вопросы в области культуры и кинематографии </t>
  </si>
  <si>
    <t>8900000000</t>
  </si>
  <si>
    <t>8900100050</t>
  </si>
  <si>
    <t>Другие  вопросы  в  области  охраны  окружающей  среды</t>
  </si>
  <si>
    <t>0605</t>
  </si>
  <si>
    <t>5400000000</t>
  </si>
  <si>
    <t>5410000000</t>
  </si>
  <si>
    <t>54101S2200</t>
  </si>
  <si>
    <t>5410100051</t>
  </si>
  <si>
    <t>5500000000</t>
  </si>
  <si>
    <t>5500100054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</si>
  <si>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</si>
  <si>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</si>
  <si>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5600100055</t>
  </si>
  <si>
    <t>5700000000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</si>
  <si>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</si>
  <si>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</si>
  <si>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</si>
  <si>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Физкультура и спорт</t>
  </si>
  <si>
    <t>1101</t>
  </si>
  <si>
    <t>5800000000</t>
  </si>
  <si>
    <t>5800100058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</si>
  <si>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</si>
  <si>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</si>
  <si>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</si>
  <si>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</si>
  <si>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5900000000</t>
  </si>
  <si>
    <t>5910000000</t>
  </si>
  <si>
    <t>5910100203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</si>
  <si>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</si>
  <si>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</si>
  <si>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5910100204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</si>
  <si>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</si>
  <si>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</si>
  <si>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</si>
  <si>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</si>
  <si>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</si>
  <si>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</si>
  <si>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</si>
  <si>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5910100059</t>
  </si>
  <si>
    <t>5910100060</t>
  </si>
  <si>
    <t>5920000000</t>
  </si>
  <si>
    <t>5920121601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</si>
  <si>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</si>
  <si>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</si>
  <si>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</si>
  <si>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6000000000</t>
  </si>
  <si>
    <t>6000100061</t>
  </si>
  <si>
    <t>6000100062</t>
  </si>
  <si>
    <t>6000100063</t>
  </si>
  <si>
    <t>6000100064</t>
  </si>
  <si>
    <t>6000100065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</si>
  <si>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</si>
  <si>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</si>
  <si>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</si>
  <si>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</si>
  <si>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</si>
  <si>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</si>
  <si>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</si>
  <si>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</si>
  <si>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</si>
  <si>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</si>
  <si>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</si>
  <si>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</si>
  <si>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</si>
  <si>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</si>
  <si>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</si>
  <si>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</si>
  <si>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</si>
  <si>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</si>
  <si>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</si>
  <si>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</si>
  <si>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</si>
  <si>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</si>
  <si>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</si>
  <si>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</si>
  <si>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</si>
  <si>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</si>
  <si>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</si>
  <si>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</si>
  <si>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</si>
  <si>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</si>
  <si>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</si>
  <si>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</si>
  <si>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</si>
  <si>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</si>
  <si>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</si>
  <si>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</si>
  <si>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</si>
  <si>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</si>
  <si>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</si>
  <si>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</si>
  <si>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</si>
  <si>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</si>
  <si>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</si>
  <si>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</si>
  <si>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</si>
  <si>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</si>
  <si>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</si>
  <si>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</si>
  <si>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</si>
  <si>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</si>
  <si>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</si>
  <si>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</si>
  <si>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КВР</t>
  </si>
  <si>
    <t>КЦСР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</si>
  <si>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</si>
  <si>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</si>
  <si>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1301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</si>
  <si>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</si>
  <si>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</si>
  <si>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</si>
  <si>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</si>
  <si>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2023 И 2024 ГОДОВ</t>
  </si>
  <si>
    <t>2024г.</t>
  </si>
  <si>
    <t>РЗПР</t>
  </si>
  <si>
    <t>4210100000</t>
  </si>
  <si>
    <t>Обеспечение деятельности МБУК МОБ Балаганского района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</si>
  <si>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</si>
  <si>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</si>
  <si>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Обеспечение функционирования модели персонифицированного финансирования дополнительного образования детей</t>
  </si>
  <si>
    <t>Укрепление материально-технической базы лагерей дневного пребывания учреждений общего образования</t>
  </si>
  <si>
    <t>4340143610</t>
  </si>
  <si>
    <t>Обеспечение деятельности палаточного спортивно-оздоровительного лагеря "Олимп"</t>
  </si>
  <si>
    <t>4340143611</t>
  </si>
  <si>
    <t>4350000000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</si>
  <si>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</si>
  <si>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Проведение спортивных соревнований, творческих конкурсов, интеллектуальных олимпиад в сфере образования</t>
  </si>
  <si>
    <t>Обеспечение деятельности МКУ Методический центр управления образования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</si>
  <si>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</si>
  <si>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</si>
  <si>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</si>
  <si>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</si>
  <si>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4100100175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</si>
  <si>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</si>
  <si>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</si>
  <si>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</si>
  <si>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</si>
  <si>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</si>
  <si>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</si>
  <si>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</si>
  <si>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</si>
  <si>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День борьбы с туберкулезом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</si>
  <si>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</si>
  <si>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Муниципальная программа "Противодействие коррупции в муниципальном образовании Балаганский район на 2020-2024 годы"</t>
  </si>
  <si>
    <t>5100100000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</si>
  <si>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</si>
  <si>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8900100000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</si>
  <si>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</si>
  <si>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</si>
  <si>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</si>
  <si>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</si>
  <si>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5600100000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</si>
  <si>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</si>
  <si>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</si>
  <si>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5720000000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</si>
  <si>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</si>
  <si>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</si>
  <si>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Основное мероприятие: "Реализация комплекса основных мероприятий, направленных по муниципальной программе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</si>
  <si>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Увеличение количества специализированного жилищного фонда в муниципальном образовании Балаганский район</t>
  </si>
  <si>
    <t>Обеспечение деятельности органов местного самоуправления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</si>
  <si>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</si>
  <si>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Оплата услуг ЖКУ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</si>
  <si>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</si>
  <si>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Проведение рыночной стоимости объектов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</si>
  <si>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</si>
  <si>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</si>
  <si>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</si>
  <si>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</si>
  <si>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</si>
  <si>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</si>
  <si>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</si>
  <si>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</si>
  <si>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Софинансирование мероприятий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</si>
  <si>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Финансирование мероприятий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</si>
  <si>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</si>
  <si>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</si>
  <si>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Обслуживание государственного (муниципального) внутреннего долга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</si>
  <si>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</si>
  <si>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4340000000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</si>
  <si>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</si>
  <si>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Муниципальная программа "Развитие культуры и искусства в Балаганском районе на 2019-2024 годы"</t>
  </si>
  <si>
    <t>Подпрограмма 1 "Библиотечное дело в муниципальном образовании Балаганский район на 2019-2024 годы"</t>
  </si>
  <si>
    <t>Подпрограмма 2 "Музейное дело в муниципальном образовании Балаганский район на 2019 - 2024 годы"</t>
  </si>
  <si>
    <t>Основное мероприятие: "Обеспечение сохранности и доступности музейных фондов"</t>
  </si>
  <si>
    <t>Подпрограмма 3 "Культурный досуг населения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</si>
  <si>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2019-2024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</si>
  <si>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2019-2024 годы"</t>
  </si>
  <si>
    <t>Подпрограмма 6 "Хозяйственная деятельность учреждений культуры в муниципальном образовании Балаганский район на 2020-2024 годы"</t>
  </si>
  <si>
    <t>4260000000</t>
  </si>
  <si>
    <t xml:space="preserve">Основное мероприятие: "Обеспечение безопасности муниципальных учреждений культуры" </t>
  </si>
  <si>
    <t>Муниципальная программа "Развитие образования Балаганского района на 2019-2024 годы"</t>
  </si>
  <si>
    <t>Подпрограмма 1 "Развитие дошкольного образования Балаганского района 2019-2024 годы"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</si>
  <si>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</si>
  <si>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</si>
  <si>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 xml:space="preserve">Софинансирование из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</si>
  <si>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 xml:space="preserve"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</si>
  <si>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</si>
  <si>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</si>
  <si>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мероприятие: "Организация предоставления дополнительного образования детей"</t>
  </si>
  <si>
    <t xml:space="preserve">Проведение мероприятий в сфере дополнительного образования </t>
  </si>
  <si>
    <t>Подпрограмма 4 "Отдых и оздоровление детей в муниципальном образовании Балаганский район на 2019-2024 годы"</t>
  </si>
  <si>
    <t>Основное мероприятие: "Укрепление материально-технической базы лагерей дневного пребывания"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</si>
  <si>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</si>
  <si>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Подпрограмма 5 "Совершенствование государственного управления в сфере образования на 2019-2024 годы"</t>
  </si>
  <si>
    <t xml:space="preserve">Обеспечение деятельности МКУ Управление образования </t>
  </si>
  <si>
    <t>Подпрограмма 6 "Безопасность образовательных учреждений в муниципальном образовании Балаганский район на 2019-2024 годы"</t>
  </si>
  <si>
    <t xml:space="preserve">Основное мероприятие: "Обеспечение безопасности учреждений образования Балаганского района" </t>
  </si>
  <si>
    <t>Реализация комплекса мероприятий, направленных на обеспечение безопасности учреждений образования Балаганского района</t>
  </si>
  <si>
    <t>Муниципальная программа "Молодежь муниципального образования Балаганский район на 2019-2024 годы"</t>
  </si>
  <si>
    <t>Подпрограмма 1 "Профилактика ВИЧ-инфекции в муниципальном образовании Балаганский район на 2019-2024 годы"</t>
  </si>
  <si>
    <t>Подпрограмма 2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2019-2024 годы"</t>
  </si>
  <si>
    <t>Подпрограмма 3 "Патриотическое воспитание детей и молодёжи муниципального образования Балаганский район на 2019-2024 годы"</t>
  </si>
  <si>
    <t>Основное мероприятие: «День борьбы с туберкулезом»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</si>
  <si>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</si>
  <si>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2019-2024 годы"</t>
  </si>
  <si>
    <t>Муниципальная программа "Повышение безопасности дорожного движения на территории 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</si>
  <si>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</si>
  <si>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</si>
  <si>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</si>
  <si>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</si>
  <si>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</si>
  <si>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 xml:space="preserve"> 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</si>
  <si>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"Организация участия в курсах повышения квалификации по вопросам противодействия коррупции"</t>
  </si>
  <si>
    <t>Организация участия в курсах повышения квалификации по вопросам противодействия коррупции</t>
  </si>
  <si>
    <t>Муниципальная программа "Профилактика правонарушений на территории муниципального образования Балаганский район на 2019-2024 годы"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</si>
  <si>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2019-2024 годы"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</si>
  <si>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</si>
  <si>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</si>
  <si>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Муниципальная программа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</si>
  <si>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</si>
  <si>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</si>
  <si>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Муниципальная программа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</si>
  <si>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</si>
  <si>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</si>
  <si>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</si>
  <si>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</si>
  <si>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>Реализация комплекса основных мероприятий, направленных в общеобразовательных учреждениях Балаганского района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</si>
  <si>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</si>
  <si>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</si>
  <si>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</si>
  <si>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Подпрограмма 1 "Развитие физической культуры и массового спорта в муниципальном образовании Балаганский район на 2019-2024 годы"</t>
  </si>
  <si>
    <t>Подпрограмма 2 "Развитие спортивной инфраструктуры  и материально-технической базы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</si>
  <si>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</si>
  <si>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</si>
  <si>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 подпрограмме 1 муниципальной программы "Управление муниципальными финансами муниципального образования Балаганский район на 2019-2024 годы"</t>
  </si>
  <si>
    <t xml:space="preserve">Обеспечение деятельности высшего должностного лица органа местного самоуправления </t>
  </si>
  <si>
    <t xml:space="preserve">Обеспечение деятельности муниципального казенного учреждения "Информационный центр муниципального образования Балаганский район" </t>
  </si>
  <si>
    <t xml:space="preserve">Автоматизация процессов учета в муниципальном образовании Балаганский район </t>
  </si>
  <si>
    <t>Подпрограмма 2 "Создание условий для финансовой устойчивости бюджетов поселений Балаганского района на 2019-2024 годы"</t>
  </si>
  <si>
    <t>Основное мероприятие: "Реализация комплекса основных мероприятий, направленных по подпрограмме 2 муниципальной программы "Управление муниципальными финансами муниципального образования Балаганский район на 2019-2024 годы"</t>
  </si>
  <si>
    <t>Выравнивание бюджетной обеспеченности поселений за счет нецелевых средств бюджета муниципального района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</si>
  <si>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</si>
  <si>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</si>
  <si>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Постановка на государственный кадастровый учет и государственная регистрация права муниципальной собственности</t>
  </si>
  <si>
    <t>Лицензионное обслуживание программного комплекса "БАРС-Имущество"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</si>
  <si>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</si>
  <si>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</si>
  <si>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</si>
  <si>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</si>
  <si>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Администрации муниципального образования</t>
  </si>
  <si>
    <t>9110400000</t>
  </si>
  <si>
    <t xml:space="preserve">Финансовое управление Балаганского района Иркутской области </t>
  </si>
  <si>
    <t>9110500000</t>
  </si>
  <si>
    <t>Контрольно-счетная палата муниципального образования Балаганский район</t>
  </si>
  <si>
    <t>9110600000</t>
  </si>
  <si>
    <t>МКУ Централизованная бухгалтерия муниципального образования Балаганский район</t>
  </si>
  <si>
    <t>9110800000</t>
  </si>
  <si>
    <t xml:space="preserve">Обеспечение деятельности "МКУ Централизованная бухгалтерия муниципального образования  Балаганский район"   </t>
  </si>
  <si>
    <t>МКУ Управление архитектуры и градостроительства муниципального образования Балаганский район</t>
  </si>
  <si>
    <t>9111000000</t>
  </si>
  <si>
    <t>МКУ "Информационный центр муниципального образования Балаганский район"</t>
  </si>
  <si>
    <t>46001S2390</t>
  </si>
  <si>
    <t>"Приложение 6                                   к решению Думы Балаганского района    "О бюджете муниципального образования Балаганский район на 2022 год и на плановый период 2023 и 2024 годов"                         от 21.12.2021г. №11/1-РД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</si>
  <si>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</si>
  <si>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42101L519F</t>
  </si>
  <si>
    <t>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</si>
  <si>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</si>
  <si>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</si>
  <si>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>43601S2949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</si>
  <si>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сторительству и вводу в эксплуатацию объектов в сфере физической культуры и спорта</t>
  </si>
  <si>
    <t>Капитальные вложения в объекты государственной (муниципальной) собственности</t>
  </si>
  <si>
    <t>Основное мероприятие: "Обустройство площадки физкультурно – оздоровительного комплекса открытого типа по адресу: п. Балаганск, ул. Ангарская, 97"</t>
  </si>
  <si>
    <t>57202S2370</t>
  </si>
  <si>
    <t>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</si>
  <si>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Софинансирование мероприятий по сбору, транспортированию и утилизации (захоронению) твердых коммунальных отходов с несанкционированных мест размещения отходов</t>
  </si>
  <si>
    <t>Финансирование мероприятий по сбору, транспортированию и утилизации (захоронению) твердых коммунальных отходов с несанкционированных мест размещения отходов</t>
  </si>
  <si>
    <t>89001S2820</t>
  </si>
  <si>
    <t>"</t>
  </si>
  <si>
    <t>Приложение 6                                  к решению Думы Балаганского района    "О внесении изменений в решение Думы Балаганского района от 21.12.2021 года №11/1-РД "О бюджете муниципального образования Балаганский район на 2022 год и на плановый период 2023 и 2024 годов"                                         от  01.08.2022 г.  №5/1-РД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</si>
</sst>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"/>
    <numFmt numFmtId="167" formatCode="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2" fontId="1" fillId="0" borderId="6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left" vertical="top" wrapText="1" readingOrder="1"/>
    </xf>
    <xf numFmtId="0" fontId="1" fillId="0" borderId="5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49" fontId="3" fillId="0" borderId="6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164" fontId="3" fillId="0" borderId="6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6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167" fontId="1" fillId="0" borderId="6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1" fontId="1" fillId="0" borderId="6" xfId="0" applyNumberFormat="1" applyFont="1" applyFill="1" applyBorder="1" applyAlignment="1">
      <alignment horizontal="left" wrapText="1"/>
    </xf>
    <xf numFmtId="0" fontId="6" fillId="0" borderId="6" xfId="0" applyNumberFormat="1" applyFont="1" applyFill="1" applyBorder="1"/>
    <xf numFmtId="49" fontId="6" fillId="0" borderId="6" xfId="0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1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right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0" fillId="0" borderId="5" xfId="0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2/&#1044;&#1091;&#1084;&#1072;%202022/&#1096;&#1072;&#1073;&#1083;&#1086;&#1085;%2023-24%20&#1088;&#1077;&#1076;&#1072;&#108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3">
          <cell r="G13">
            <v>6327.4</v>
          </cell>
        </row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1280</v>
          </cell>
        </row>
        <row r="28">
          <cell r="G28">
            <v>16.7</v>
          </cell>
          <cell r="H28">
            <v>16.7</v>
          </cell>
        </row>
        <row r="34">
          <cell r="G34">
            <v>64</v>
          </cell>
          <cell r="H34">
            <v>64</v>
          </cell>
        </row>
        <row r="42">
          <cell r="G42">
            <v>7.5</v>
          </cell>
          <cell r="H42">
            <v>0</v>
          </cell>
        </row>
        <row r="48">
          <cell r="G48">
            <v>7</v>
          </cell>
          <cell r="H48">
            <v>0</v>
          </cell>
        </row>
        <row r="54">
          <cell r="G54">
            <v>1.5</v>
          </cell>
          <cell r="H54">
            <v>0</v>
          </cell>
        </row>
        <row r="60">
          <cell r="G60">
            <v>2</v>
          </cell>
          <cell r="H60">
            <v>0</v>
          </cell>
        </row>
        <row r="66">
          <cell r="G66">
            <v>20</v>
          </cell>
          <cell r="H66">
            <v>20</v>
          </cell>
        </row>
        <row r="69">
          <cell r="G69">
            <v>10</v>
          </cell>
          <cell r="H69">
            <v>0</v>
          </cell>
        </row>
        <row r="75">
          <cell r="G75">
            <v>0</v>
          </cell>
          <cell r="H75">
            <v>3</v>
          </cell>
        </row>
        <row r="82">
          <cell r="G82">
            <v>40</v>
          </cell>
          <cell r="H82">
            <v>40</v>
          </cell>
        </row>
        <row r="91">
          <cell r="G91">
            <v>11254.1</v>
          </cell>
          <cell r="H91">
            <v>9507.9</v>
          </cell>
        </row>
        <row r="95">
          <cell r="G95">
            <v>127.3</v>
          </cell>
          <cell r="H95">
            <v>127.3</v>
          </cell>
        </row>
        <row r="99">
          <cell r="G99">
            <v>7</v>
          </cell>
          <cell r="H99">
            <v>7</v>
          </cell>
        </row>
        <row r="105">
          <cell r="G105">
            <v>30</v>
          </cell>
          <cell r="H105">
            <v>30</v>
          </cell>
        </row>
        <row r="111">
          <cell r="G111">
            <v>867.59999999999991</v>
          </cell>
          <cell r="H111">
            <v>1365.6</v>
          </cell>
        </row>
        <row r="115">
          <cell r="G115">
            <v>324.10000000000002</v>
          </cell>
          <cell r="H115">
            <v>324.10000000000002</v>
          </cell>
        </row>
        <row r="120">
          <cell r="G120">
            <v>5.2</v>
          </cell>
          <cell r="H120">
            <v>5.2</v>
          </cell>
        </row>
        <row r="126">
          <cell r="G126">
            <v>300</v>
          </cell>
          <cell r="H126">
            <v>30</v>
          </cell>
        </row>
        <row r="132">
          <cell r="H132">
            <v>7115.2</v>
          </cell>
        </row>
        <row r="134">
          <cell r="G134">
            <v>8111.5</v>
          </cell>
        </row>
        <row r="139">
          <cell r="G139">
            <v>1520.6</v>
          </cell>
          <cell r="H139">
            <v>1524.3</v>
          </cell>
        </row>
        <row r="143">
          <cell r="G143">
            <v>81.599999999999994</v>
          </cell>
          <cell r="H143">
            <v>81.599999999999994</v>
          </cell>
        </row>
        <row r="147">
          <cell r="G147">
            <v>3</v>
          </cell>
          <cell r="H147">
            <v>3</v>
          </cell>
        </row>
        <row r="153">
          <cell r="G153">
            <v>9346.7999999999993</v>
          </cell>
          <cell r="H153">
            <v>9346.7999999999993</v>
          </cell>
        </row>
        <row r="157">
          <cell r="G157">
            <v>120.5</v>
          </cell>
          <cell r="H157">
            <v>120.5</v>
          </cell>
        </row>
        <row r="165">
          <cell r="G165">
            <v>40.4</v>
          </cell>
          <cell r="H165">
            <v>40.4</v>
          </cell>
        </row>
        <row r="171">
          <cell r="G171">
            <v>18</v>
          </cell>
          <cell r="H171">
            <v>18</v>
          </cell>
        </row>
        <row r="177">
          <cell r="G177">
            <v>5</v>
          </cell>
          <cell r="H177">
            <v>5</v>
          </cell>
        </row>
        <row r="180">
          <cell r="G180">
            <v>30</v>
          </cell>
          <cell r="H180">
            <v>30</v>
          </cell>
        </row>
        <row r="190">
          <cell r="G190">
            <v>28.3</v>
          </cell>
          <cell r="H190">
            <v>28.3</v>
          </cell>
        </row>
        <row r="193">
          <cell r="G193">
            <v>10895.099999999999</v>
          </cell>
          <cell r="H193">
            <v>7895.1</v>
          </cell>
        </row>
        <row r="198">
          <cell r="G198">
            <v>187</v>
          </cell>
          <cell r="H198">
            <v>187</v>
          </cell>
        </row>
        <row r="204">
          <cell r="G204">
            <v>66945.3</v>
          </cell>
          <cell r="H204">
            <v>66945.3</v>
          </cell>
        </row>
        <row r="208">
          <cell r="G208">
            <v>374.1</v>
          </cell>
          <cell r="H208">
            <v>374.1</v>
          </cell>
        </row>
        <row r="215">
          <cell r="H215">
            <v>2.5</v>
          </cell>
        </row>
        <row r="223">
          <cell r="H223">
            <v>7809.2</v>
          </cell>
        </row>
        <row r="227">
          <cell r="G227">
            <v>340.29999999999995</v>
          </cell>
          <cell r="H227">
            <v>340.29999999999995</v>
          </cell>
        </row>
        <row r="231">
          <cell r="G231">
            <v>12929.7</v>
          </cell>
          <cell r="H231">
            <v>13229.7</v>
          </cell>
        </row>
        <row r="235">
          <cell r="G235">
            <v>181856.8</v>
          </cell>
          <cell r="H235">
            <v>181856.8</v>
          </cell>
        </row>
        <row r="239">
          <cell r="G239">
            <v>3061</v>
          </cell>
          <cell r="H239">
            <v>2898</v>
          </cell>
        </row>
        <row r="243">
          <cell r="G243">
            <v>161.1</v>
          </cell>
          <cell r="H243">
            <v>152.5</v>
          </cell>
        </row>
        <row r="247">
          <cell r="G247">
            <v>151.80000000000001</v>
          </cell>
          <cell r="H247">
            <v>151.80000000000001</v>
          </cell>
        </row>
        <row r="251">
          <cell r="G251">
            <v>8155.3</v>
          </cell>
          <cell r="H251">
            <v>8387.7999999999993</v>
          </cell>
        </row>
        <row r="255">
          <cell r="G255">
            <v>321</v>
          </cell>
          <cell r="H255">
            <v>88.5</v>
          </cell>
        </row>
        <row r="259">
          <cell r="G259">
            <v>927.2</v>
          </cell>
          <cell r="H259">
            <v>927.2</v>
          </cell>
        </row>
        <row r="263">
          <cell r="G263">
            <v>48.8</v>
          </cell>
          <cell r="H263">
            <v>48.8</v>
          </cell>
        </row>
        <row r="271">
          <cell r="G271">
            <v>0</v>
          </cell>
          <cell r="H271">
            <v>6824.2</v>
          </cell>
        </row>
        <row r="275">
          <cell r="G275">
            <v>0</v>
          </cell>
          <cell r="H275">
            <v>359.2</v>
          </cell>
        </row>
        <row r="280">
          <cell r="H280">
            <v>65</v>
          </cell>
        </row>
        <row r="287">
          <cell r="G287">
            <v>1986.4</v>
          </cell>
          <cell r="H287">
            <v>1314.8</v>
          </cell>
        </row>
        <row r="291">
          <cell r="G291">
            <v>4697.2</v>
          </cell>
          <cell r="H291">
            <v>8450</v>
          </cell>
        </row>
        <row r="295">
          <cell r="G295">
            <v>145</v>
          </cell>
          <cell r="H295">
            <v>145</v>
          </cell>
        </row>
        <row r="303">
          <cell r="G303">
            <v>40</v>
          </cell>
        </row>
        <row r="309">
          <cell r="G309">
            <v>40</v>
          </cell>
          <cell r="H309">
            <v>40</v>
          </cell>
        </row>
        <row r="315">
          <cell r="G315">
            <v>8.5</v>
          </cell>
          <cell r="H315">
            <v>8.5</v>
          </cell>
        </row>
        <row r="321">
          <cell r="G321">
            <v>1.5</v>
          </cell>
        </row>
        <row r="325">
          <cell r="G325">
            <v>1.5</v>
          </cell>
          <cell r="H325">
            <v>1.5</v>
          </cell>
        </row>
        <row r="331">
          <cell r="G331">
            <v>36.1</v>
          </cell>
          <cell r="H331">
            <v>36.1</v>
          </cell>
        </row>
        <row r="334">
          <cell r="G334">
            <v>10.7</v>
          </cell>
          <cell r="H334">
            <v>10.7</v>
          </cell>
        </row>
        <row r="340">
          <cell r="H340">
            <v>3</v>
          </cell>
        </row>
        <row r="348">
          <cell r="G348">
            <v>564.6</v>
          </cell>
          <cell r="H348">
            <v>564.6</v>
          </cell>
        </row>
        <row r="352">
          <cell r="G352">
            <v>29.8</v>
          </cell>
          <cell r="H352">
            <v>29.8</v>
          </cell>
        </row>
        <row r="357">
          <cell r="G357">
            <v>19.5</v>
          </cell>
          <cell r="H357">
            <v>19.5</v>
          </cell>
        </row>
        <row r="360">
          <cell r="G360">
            <v>32.5</v>
          </cell>
          <cell r="H360">
            <v>32.5</v>
          </cell>
        </row>
        <row r="368">
          <cell r="G368">
            <v>1756.9</v>
          </cell>
          <cell r="H368">
            <v>1833.9</v>
          </cell>
        </row>
        <row r="373">
          <cell r="G373">
            <v>120</v>
          </cell>
          <cell r="H373">
            <v>120</v>
          </cell>
        </row>
        <row r="377">
          <cell r="G377">
            <v>8.1</v>
          </cell>
          <cell r="H377">
            <v>8.1</v>
          </cell>
        </row>
        <row r="382">
          <cell r="G382">
            <v>100</v>
          </cell>
          <cell r="H382">
            <v>100</v>
          </cell>
        </row>
        <row r="386">
          <cell r="G386">
            <v>2444.7000000000003</v>
          </cell>
          <cell r="H386">
            <v>3035.5</v>
          </cell>
        </row>
        <row r="391">
          <cell r="G391">
            <v>49</v>
          </cell>
          <cell r="H391">
            <v>49</v>
          </cell>
        </row>
        <row r="398">
          <cell r="G398">
            <v>1086.5</v>
          </cell>
          <cell r="H398">
            <v>1086.5</v>
          </cell>
        </row>
        <row r="401">
          <cell r="G401">
            <v>1718.4</v>
          </cell>
          <cell r="H401">
            <v>838.8</v>
          </cell>
        </row>
        <row r="408">
          <cell r="H408">
            <v>0</v>
          </cell>
        </row>
        <row r="414">
          <cell r="G414">
            <v>100</v>
          </cell>
          <cell r="H414">
            <v>100</v>
          </cell>
        </row>
        <row r="420">
          <cell r="G420">
            <v>43</v>
          </cell>
          <cell r="H420">
            <v>43</v>
          </cell>
        </row>
        <row r="423">
          <cell r="G423">
            <v>61.4</v>
          </cell>
          <cell r="H423">
            <v>0</v>
          </cell>
        </row>
        <row r="430">
          <cell r="H430">
            <v>100</v>
          </cell>
        </row>
        <row r="433">
          <cell r="H433">
            <v>231.5</v>
          </cell>
        </row>
        <row r="439">
          <cell r="G439">
            <v>30</v>
          </cell>
          <cell r="H439">
            <v>30</v>
          </cell>
        </row>
        <row r="448">
          <cell r="G448">
            <v>6671.2</v>
          </cell>
          <cell r="H448">
            <v>6671.2</v>
          </cell>
        </row>
        <row r="458">
          <cell r="G458">
            <v>10</v>
          </cell>
          <cell r="H458">
            <v>10</v>
          </cell>
        </row>
        <row r="461">
          <cell r="G461">
            <v>654.9</v>
          </cell>
          <cell r="H461">
            <v>407.4</v>
          </cell>
        </row>
        <row r="465">
          <cell r="G465">
            <v>6.1</v>
          </cell>
          <cell r="H465">
            <v>6.1</v>
          </cell>
        </row>
        <row r="473">
          <cell r="G473">
            <v>3834.7</v>
          </cell>
          <cell r="H473">
            <v>4089.7</v>
          </cell>
        </row>
        <row r="478">
          <cell r="G478">
            <v>7421</v>
          </cell>
          <cell r="H478">
            <v>7421</v>
          </cell>
        </row>
        <row r="485">
          <cell r="G485">
            <v>15.7</v>
          </cell>
          <cell r="H485">
            <v>15.899999999999999</v>
          </cell>
        </row>
        <row r="494">
          <cell r="G494">
            <v>4</v>
          </cell>
          <cell r="H494">
            <v>4</v>
          </cell>
        </row>
        <row r="497">
          <cell r="G497">
            <v>246.4</v>
          </cell>
          <cell r="H497">
            <v>246.4</v>
          </cell>
        </row>
        <row r="501">
          <cell r="G501">
            <v>1.1000000000000001</v>
          </cell>
          <cell r="H501">
            <v>1.1000000000000001</v>
          </cell>
        </row>
        <row r="509">
          <cell r="G509">
            <v>22.6</v>
          </cell>
          <cell r="H509">
            <v>22.6</v>
          </cell>
        </row>
        <row r="516">
          <cell r="G516">
            <v>5906.5</v>
          </cell>
          <cell r="H516">
            <v>5906.5</v>
          </cell>
        </row>
        <row r="521">
          <cell r="G521">
            <v>4797.3</v>
          </cell>
          <cell r="H521">
            <v>4336.5</v>
          </cell>
        </row>
        <row r="526">
          <cell r="G526">
            <v>2182.5</v>
          </cell>
          <cell r="H526">
            <v>1935</v>
          </cell>
        </row>
        <row r="535">
          <cell r="G535">
            <v>88</v>
          </cell>
          <cell r="H535">
            <v>88</v>
          </cell>
        </row>
        <row r="540">
          <cell r="G540">
            <v>1</v>
          </cell>
          <cell r="H540">
            <v>1</v>
          </cell>
        </row>
        <row r="543">
          <cell r="G543">
            <v>0</v>
          </cell>
          <cell r="H543">
            <v>3</v>
          </cell>
        </row>
        <row r="555">
          <cell r="G555">
            <v>228.9</v>
          </cell>
          <cell r="H555">
            <v>476.4</v>
          </cell>
        </row>
        <row r="563">
          <cell r="G563">
            <v>10389.6</v>
          </cell>
          <cell r="H563">
            <v>11075.9</v>
          </cell>
        </row>
        <row r="567">
          <cell r="G567">
            <v>27563.7</v>
          </cell>
          <cell r="H567">
            <v>27214.6</v>
          </cell>
        </row>
        <row r="577">
          <cell r="G577">
            <v>2583.1</v>
          </cell>
          <cell r="H577">
            <v>2583.1</v>
          </cell>
        </row>
        <row r="586">
          <cell r="G586">
            <v>14344</v>
          </cell>
          <cell r="H586">
            <v>12351.1</v>
          </cell>
        </row>
        <row r="591">
          <cell r="G591">
            <v>15360</v>
          </cell>
          <cell r="H591">
            <v>15420</v>
          </cell>
        </row>
        <row r="599">
          <cell r="G599">
            <v>27</v>
          </cell>
          <cell r="H599">
            <v>27</v>
          </cell>
        </row>
        <row r="602">
          <cell r="G602">
            <v>2453.6</v>
          </cell>
          <cell r="H602">
            <v>4082.6</v>
          </cell>
        </row>
        <row r="607">
          <cell r="G607">
            <v>122</v>
          </cell>
          <cell r="H607">
            <v>122</v>
          </cell>
        </row>
        <row r="617">
          <cell r="G617">
            <v>0.2</v>
          </cell>
          <cell r="H617">
            <v>0.2</v>
          </cell>
        </row>
        <row r="624">
          <cell r="G624">
            <v>400</v>
          </cell>
          <cell r="H624">
            <v>400</v>
          </cell>
        </row>
        <row r="632">
          <cell r="G632">
            <v>581.5</v>
          </cell>
          <cell r="H632">
            <v>581.5</v>
          </cell>
        </row>
        <row r="636">
          <cell r="G636">
            <v>93.7</v>
          </cell>
          <cell r="H636">
            <v>93.7</v>
          </cell>
        </row>
        <row r="642">
          <cell r="G642">
            <v>752.1</v>
          </cell>
          <cell r="H642">
            <v>752.1</v>
          </cell>
        </row>
        <row r="645">
          <cell r="G645">
            <v>69.199999999999989</v>
          </cell>
          <cell r="H645">
            <v>69.199999999999989</v>
          </cell>
        </row>
        <row r="651">
          <cell r="G651">
            <v>751.5</v>
          </cell>
          <cell r="H651">
            <v>751.5</v>
          </cell>
        </row>
        <row r="655">
          <cell r="G655">
            <v>69.099999999999994</v>
          </cell>
          <cell r="H655">
            <v>69.099999999999994</v>
          </cell>
        </row>
        <row r="660">
          <cell r="G660">
            <v>0.7</v>
          </cell>
          <cell r="H660">
            <v>0.7</v>
          </cell>
        </row>
        <row r="665">
          <cell r="G665">
            <v>2.4</v>
          </cell>
          <cell r="H665">
            <v>2.4</v>
          </cell>
        </row>
        <row r="668">
          <cell r="G668">
            <v>80</v>
          </cell>
          <cell r="H668">
            <v>80</v>
          </cell>
        </row>
        <row r="676">
          <cell r="G676">
            <v>1751.8</v>
          </cell>
          <cell r="H676">
            <v>1846.8</v>
          </cell>
        </row>
        <row r="686">
          <cell r="G686">
            <v>0</v>
          </cell>
        </row>
        <row r="690">
          <cell r="G690">
            <v>59.199999999999996</v>
          </cell>
          <cell r="H690">
            <v>59.2</v>
          </cell>
        </row>
        <row r="697">
          <cell r="G697">
            <v>14.4</v>
          </cell>
          <cell r="H697">
            <v>14.4</v>
          </cell>
        </row>
        <row r="704">
          <cell r="G704">
            <v>51</v>
          </cell>
          <cell r="H704">
            <v>51</v>
          </cell>
        </row>
        <row r="710">
          <cell r="G710">
            <v>70</v>
          </cell>
          <cell r="H710">
            <v>70</v>
          </cell>
        </row>
        <row r="714">
          <cell r="G714">
            <v>40</v>
          </cell>
          <cell r="H714">
            <v>40</v>
          </cell>
        </row>
        <row r="718">
          <cell r="G718">
            <v>72.5</v>
          </cell>
          <cell r="H718">
            <v>72.5</v>
          </cell>
        </row>
        <row r="722">
          <cell r="G722">
            <v>651.1</v>
          </cell>
          <cell r="H722">
            <v>651.1</v>
          </cell>
        </row>
        <row r="726">
          <cell r="G726">
            <v>2901.9</v>
          </cell>
          <cell r="H726">
            <v>2925.8</v>
          </cell>
        </row>
        <row r="731">
          <cell r="G731">
            <v>337.3</v>
          </cell>
          <cell r="H731">
            <v>337.3</v>
          </cell>
        </row>
        <row r="735">
          <cell r="G735">
            <v>1</v>
          </cell>
          <cell r="H735">
            <v>1</v>
          </cell>
        </row>
        <row r="738">
          <cell r="G738">
            <v>16.100000000000001</v>
          </cell>
          <cell r="H738">
            <v>16.100000000000001</v>
          </cell>
        </row>
        <row r="747">
          <cell r="G747">
            <v>518.20000000000005</v>
          </cell>
          <cell r="H747">
            <v>15235.8</v>
          </cell>
        </row>
        <row r="751">
          <cell r="G751">
            <v>3284.8</v>
          </cell>
          <cell r="H751">
            <v>3869</v>
          </cell>
        </row>
        <row r="756">
          <cell r="G756">
            <v>117.80000000000001</v>
          </cell>
          <cell r="H756">
            <v>117.80000000000001</v>
          </cell>
        </row>
        <row r="765">
          <cell r="G765">
            <v>9</v>
          </cell>
          <cell r="H765">
            <v>9</v>
          </cell>
        </row>
        <row r="771">
          <cell r="G771">
            <v>8.4</v>
          </cell>
          <cell r="H771">
            <v>8.4</v>
          </cell>
        </row>
        <row r="779">
          <cell r="G779">
            <v>180</v>
          </cell>
          <cell r="H779">
            <v>180</v>
          </cell>
        </row>
        <row r="786">
          <cell r="G786">
            <v>15</v>
          </cell>
          <cell r="H786">
            <v>15</v>
          </cell>
        </row>
        <row r="794">
          <cell r="G794">
            <v>137.69999999999999</v>
          </cell>
          <cell r="H794">
            <v>1200</v>
          </cell>
        </row>
        <row r="803">
          <cell r="G803">
            <v>27983.7</v>
          </cell>
          <cell r="H803">
            <v>0</v>
          </cell>
        </row>
        <row r="807">
          <cell r="G807">
            <v>1472.8</v>
          </cell>
        </row>
        <row r="809">
          <cell r="H809">
            <v>0</v>
          </cell>
        </row>
        <row r="811">
          <cell r="G811">
            <v>276</v>
          </cell>
          <cell r="H811">
            <v>276</v>
          </cell>
        </row>
        <row r="818">
          <cell r="G818">
            <v>464.8</v>
          </cell>
          <cell r="H818">
            <v>464.8</v>
          </cell>
        </row>
        <row r="827">
          <cell r="G827">
            <v>50.2</v>
          </cell>
          <cell r="H827">
            <v>50.2</v>
          </cell>
        </row>
        <row r="832">
          <cell r="G832">
            <v>20</v>
          </cell>
          <cell r="H832">
            <v>20</v>
          </cell>
        </row>
        <row r="839">
          <cell r="G839">
            <v>6</v>
          </cell>
          <cell r="H839">
            <v>21</v>
          </cell>
        </row>
        <row r="845">
          <cell r="G845">
            <v>10.5</v>
          </cell>
          <cell r="H845">
            <v>10.5</v>
          </cell>
        </row>
        <row r="851">
          <cell r="G851">
            <v>40</v>
          </cell>
          <cell r="H851">
            <v>40</v>
          </cell>
        </row>
        <row r="860">
          <cell r="G860">
            <v>3.6</v>
          </cell>
          <cell r="H860">
            <v>3.6</v>
          </cell>
        </row>
        <row r="866">
          <cell r="G866">
            <v>24</v>
          </cell>
          <cell r="H866">
            <v>24</v>
          </cell>
        </row>
        <row r="870">
          <cell r="G870">
            <v>115</v>
          </cell>
          <cell r="H870">
            <v>115</v>
          </cell>
        </row>
        <row r="876">
          <cell r="G876">
            <v>25.8</v>
          </cell>
          <cell r="H876">
            <v>25.8</v>
          </cell>
        </row>
        <row r="890">
          <cell r="G890">
            <v>3705</v>
          </cell>
          <cell r="H890">
            <v>3764</v>
          </cell>
        </row>
        <row r="899">
          <cell r="G899">
            <v>7.9</v>
          </cell>
          <cell r="H899">
            <v>7.9</v>
          </cell>
        </row>
        <row r="901">
          <cell r="G901">
            <v>410</v>
          </cell>
          <cell r="H901">
            <v>410</v>
          </cell>
        </row>
        <row r="907">
          <cell r="G907">
            <v>376</v>
          </cell>
          <cell r="H907">
            <v>376</v>
          </cell>
        </row>
        <row r="911">
          <cell r="G911">
            <v>18.8</v>
          </cell>
          <cell r="H911">
            <v>18.8</v>
          </cell>
        </row>
        <row r="915">
          <cell r="G915">
            <v>752.1</v>
          </cell>
          <cell r="H915">
            <v>752.1</v>
          </cell>
        </row>
        <row r="919">
          <cell r="G919">
            <v>75.199999999999989</v>
          </cell>
          <cell r="H919">
            <v>75.199999999999989</v>
          </cell>
        </row>
        <row r="930">
          <cell r="G930">
            <v>302.3</v>
          </cell>
          <cell r="H930">
            <v>302.3</v>
          </cell>
        </row>
        <row r="944">
          <cell r="G944">
            <v>1582.3</v>
          </cell>
          <cell r="H944">
            <v>1582.3</v>
          </cell>
        </row>
        <row r="948">
          <cell r="G948">
            <v>83.3</v>
          </cell>
          <cell r="H948">
            <v>83.3</v>
          </cell>
        </row>
        <row r="957">
          <cell r="G957">
            <v>1035</v>
          </cell>
          <cell r="H957">
            <v>1271</v>
          </cell>
        </row>
        <row r="964">
          <cell r="G964">
            <v>1410.8</v>
          </cell>
          <cell r="H964">
            <v>1410.8</v>
          </cell>
        </row>
        <row r="973">
          <cell r="G973">
            <v>58</v>
          </cell>
          <cell r="H973">
            <v>58</v>
          </cell>
        </row>
        <row r="977">
          <cell r="G977">
            <v>473.70000000000005</v>
          </cell>
          <cell r="H977">
            <v>474.70000000000005</v>
          </cell>
        </row>
        <row r="982">
          <cell r="G982">
            <v>45</v>
          </cell>
          <cell r="H982">
            <v>45</v>
          </cell>
        </row>
        <row r="991">
          <cell r="G991">
            <v>5</v>
          </cell>
          <cell r="H991">
            <v>5</v>
          </cell>
        </row>
        <row r="1001">
          <cell r="G1001">
            <v>2563</v>
          </cell>
          <cell r="H1001">
            <v>2563</v>
          </cell>
        </row>
        <row r="1009">
          <cell r="G1009">
            <v>14.8</v>
          </cell>
          <cell r="H1009">
            <v>14.8</v>
          </cell>
        </row>
        <row r="1012">
          <cell r="G1012">
            <v>33</v>
          </cell>
          <cell r="H1012">
            <v>33</v>
          </cell>
        </row>
        <row r="1016">
          <cell r="G1016">
            <v>0.2</v>
          </cell>
          <cell r="H1016">
            <v>0.2</v>
          </cell>
        </row>
        <row r="1025">
          <cell r="G1025">
            <v>20</v>
          </cell>
          <cell r="H1025">
            <v>20</v>
          </cell>
        </row>
      </sheetData>
      <sheetData sheetId="1">
        <row r="10">
          <cell r="E10">
            <v>11395.9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8">
          <cell r="G18">
            <v>4576.7</v>
          </cell>
        </row>
        <row r="700">
          <cell r="H700">
            <v>758</v>
          </cell>
        </row>
        <row r="872">
          <cell r="G872">
            <v>2</v>
          </cell>
          <cell r="H872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6"/>
  <sheetViews>
    <sheetView tabSelected="1" zoomScaleNormal="100" workbookViewId="0">
      <selection activeCell="G1" sqref="G1"/>
    </sheetView>
  </sheetViews>
  <sheetFormatPr defaultRowHeight="15" x14ac:dyDescent="0.25"/>
  <cols>
    <col min="1" max="1" width="68.28515625" style="1" customWidth="1"/>
    <col min="2" max="2" width="14.28515625" style="3" customWidth="1"/>
    <col min="3" max="3" width="9.5703125" style="45" customWidth="1"/>
    <col min="4" max="4" width="10.28515625" style="45" customWidth="1"/>
    <col min="5" max="5" width="16.140625" style="3" customWidth="1"/>
    <col min="6" max="6" width="15.5703125" style="1" customWidth="1"/>
    <col min="7" max="16384" width="9.140625" style="1"/>
  </cols>
  <sheetData>
    <row r="1" spans="1:6" ht="152.25" customHeight="1" x14ac:dyDescent="0.25">
      <c r="B1" s="50"/>
      <c r="C1" s="70" t="s">
        <v>421</v>
      </c>
      <c r="D1" s="71"/>
      <c r="E1" s="71"/>
      <c r="F1" s="71"/>
    </row>
    <row r="2" spans="1:6" ht="87.75" customHeight="1" x14ac:dyDescent="0.25">
      <c r="A2" s="2"/>
      <c r="C2" s="72" t="s">
        <v>405</v>
      </c>
      <c r="D2" s="72"/>
      <c r="E2" s="72"/>
      <c r="F2" s="72"/>
    </row>
    <row r="3" spans="1:6" ht="20.25" customHeight="1" x14ac:dyDescent="0.25"/>
    <row r="4" spans="1:6" ht="49.5" customHeight="1" x14ac:dyDescent="0.25">
      <c r="A4" s="73" t="s">
        <v>245</v>
      </c>
      <c r="B4" s="74"/>
      <c r="C4" s="74"/>
      <c r="D4" s="74"/>
      <c r="E4" s="74"/>
      <c r="F4" s="71"/>
    </row>
    <row r="5" spans="1:6" x14ac:dyDescent="0.25">
      <c r="A5" s="4"/>
      <c r="B5" s="64"/>
      <c r="C5" s="5"/>
      <c r="D5" s="64"/>
      <c r="E5" s="52"/>
      <c r="F5" s="6" t="s">
        <v>0</v>
      </c>
    </row>
    <row r="6" spans="1:6" x14ac:dyDescent="0.25">
      <c r="A6" s="75" t="s">
        <v>1</v>
      </c>
      <c r="B6" s="77" t="s">
        <v>237</v>
      </c>
      <c r="C6" s="79" t="s">
        <v>236</v>
      </c>
      <c r="D6" s="79" t="s">
        <v>247</v>
      </c>
      <c r="E6" s="81" t="s">
        <v>2</v>
      </c>
      <c r="F6" s="82"/>
    </row>
    <row r="7" spans="1:6" x14ac:dyDescent="0.25">
      <c r="A7" s="76"/>
      <c r="B7" s="78"/>
      <c r="C7" s="80"/>
      <c r="D7" s="80"/>
      <c r="E7" s="7" t="s">
        <v>3</v>
      </c>
      <c r="F7" s="7" t="s">
        <v>246</v>
      </c>
    </row>
    <row r="8" spans="1:6" x14ac:dyDescent="0.25">
      <c r="A8" s="8" t="s">
        <v>4</v>
      </c>
      <c r="B8" s="9"/>
      <c r="C8" s="10"/>
      <c r="D8" s="11"/>
      <c r="E8" s="21">
        <f>E9+E81+E194+E413</f>
        <v>667996.30000000005</v>
      </c>
      <c r="F8" s="21">
        <f>F9+F81+F194+F413</f>
        <v>647049.19999999995</v>
      </c>
    </row>
    <row r="9" spans="1:6" ht="30" x14ac:dyDescent="0.25">
      <c r="A9" s="12" t="s">
        <v>313</v>
      </c>
      <c r="B9" s="9" t="s">
        <v>5</v>
      </c>
      <c r="C9" s="10"/>
      <c r="D9" s="11"/>
      <c r="E9" s="13">
        <f>SUM(E10+E23+E32+E39+E50+E61+E68)</f>
        <v>38474.699999999997</v>
      </c>
      <c r="F9" s="13">
        <f>SUM(F10+F23+F32+F39+F50+F61+F68)</f>
        <v>35558.899999999994</v>
      </c>
    </row>
    <row r="10" spans="1:6" ht="30" x14ac:dyDescent="0.25">
      <c r="A10" s="12" t="s">
        <v>314</v>
      </c>
      <c r="B10" s="9" t="s">
        <v>6</v>
      </c>
      <c r="C10" s="10"/>
      <c r="D10" s="11"/>
      <c r="E10" s="53">
        <f>E12+E17+E20</f>
        <v>11395.9</v>
      </c>
      <c r="F10" s="53">
        <f>F12+F17+F20</f>
        <v>9642.1999999999989</v>
      </c>
    </row>
    <row r="11" spans="1:6" ht="30" x14ac:dyDescent="0.25">
      <c r="A11" s="12" t="s">
        <v>7</v>
      </c>
      <c r="B11" s="9" t="s">
        <v>248</v>
      </c>
      <c r="C11" s="10"/>
      <c r="D11" s="11"/>
      <c r="E11" s="53">
        <f>E12+E17+E20</f>
        <v>11395.9</v>
      </c>
      <c r="F11" s="53">
        <f>F12+F17+F20</f>
        <v>9642.1999999999989</v>
      </c>
    </row>
    <row r="12" spans="1:6" ht="30" x14ac:dyDescent="0.25">
      <c r="A12" s="12" t="s">
        <v>249</v>
      </c>
      <c r="B12" s="9" t="s">
        <v>8</v>
      </c>
      <c r="C12" s="10"/>
      <c r="D12" s="11"/>
      <c r="E12" s="53">
        <f>E13+E15</f>
        <v>11261.6</v>
      </c>
      <c r="F12" s="53">
        <f>F13+F15</f>
        <v>9507.9</v>
      </c>
    </row>
    <row r="13" spans="1:6" ht="30" x14ac:dyDescent="0.25">
      <c r="A13" s="14" t="s">
        <v>9</v>
      </c>
      <c r="B13" s="15" t="s">
        <v>8</v>
      </c>
      <c r="C13" s="10">
        <v>600</v>
      </c>
      <c r="D13" s="11"/>
      <c r="E13" s="54">
        <f>SUM(E14)</f>
        <v>7.5</v>
      </c>
      <c r="F13" s="54">
        <f>SUM(F14)</f>
        <v>0</v>
      </c>
    </row>
    <row r="14" spans="1:6" ht="30" x14ac:dyDescent="0.25">
      <c r="A14" s="8" t="s">
        <v>10</v>
      </c>
      <c r="B14" s="9" t="s">
        <v>8</v>
      </c>
      <c r="C14" s="10">
        <v>600</v>
      </c>
      <c r="D14" s="11" t="s">
        <v>11</v>
      </c>
      <c r="E14" s="53">
        <f>SUM('[1]8'!G42)</f>
        <v>7.5</v>
      </c>
      <c r="F14" s="53">
        <f>SUM('[1]8'!H42)</f>
        <v>0</v>
      </c>
    </row>
    <row r="15" spans="1:6" ht="30" x14ac:dyDescent="0.25">
      <c r="A15" s="14" t="s">
        <v>9</v>
      </c>
      <c r="B15" s="9" t="s">
        <v>8</v>
      </c>
      <c r="C15" s="10">
        <v>600</v>
      </c>
      <c r="D15" s="11"/>
      <c r="E15" s="13">
        <f>E16</f>
        <v>11254.1</v>
      </c>
      <c r="F15" s="13">
        <f>F16</f>
        <v>9507.9</v>
      </c>
    </row>
    <row r="16" spans="1:6" x14ac:dyDescent="0.25">
      <c r="A16" s="8" t="s">
        <v>12</v>
      </c>
      <c r="B16" s="9" t="s">
        <v>8</v>
      </c>
      <c r="C16" s="10">
        <v>600</v>
      </c>
      <c r="D16" s="11" t="s">
        <v>13</v>
      </c>
      <c r="E16" s="55">
        <f>SUM('[1]8'!G91)</f>
        <v>11254.1</v>
      </c>
      <c r="F16" s="55">
        <f>SUM('[1]8'!H91)</f>
        <v>9507.9</v>
      </c>
    </row>
    <row r="17" spans="1:6" ht="60" x14ac:dyDescent="0.25">
      <c r="A17" s="17" t="s">
        <v>406</v>
      </c>
      <c r="B17" s="34" t="s">
        <v>407</v>
      </c>
      <c r="C17" s="10"/>
      <c r="D17" s="11"/>
      <c r="E17" s="56">
        <f>E18</f>
        <v>127.3</v>
      </c>
      <c r="F17" s="56">
        <f>F18</f>
        <v>127.3</v>
      </c>
    </row>
    <row r="18" spans="1:6" ht="30" x14ac:dyDescent="0.25">
      <c r="A18" s="17" t="s">
        <v>9</v>
      </c>
      <c r="B18" s="34" t="s">
        <v>407</v>
      </c>
      <c r="C18" s="10">
        <v>600</v>
      </c>
      <c r="D18" s="11"/>
      <c r="E18" s="56">
        <f>E19</f>
        <v>127.3</v>
      </c>
      <c r="F18" s="56">
        <f>F19</f>
        <v>127.3</v>
      </c>
    </row>
    <row r="19" spans="1:6" x14ac:dyDescent="0.25">
      <c r="A19" s="18" t="s">
        <v>12</v>
      </c>
      <c r="B19" s="34" t="s">
        <v>407</v>
      </c>
      <c r="C19" s="10">
        <v>600</v>
      </c>
      <c r="D19" s="11" t="s">
        <v>13</v>
      </c>
      <c r="E19" s="56">
        <f>SUM('[1]8'!G95)</f>
        <v>127.3</v>
      </c>
      <c r="F19" s="56">
        <f>SUM('[1]8'!H95)</f>
        <v>127.3</v>
      </c>
    </row>
    <row r="20" spans="1:6" ht="60" x14ac:dyDescent="0.25">
      <c r="A20" s="17" t="s">
        <v>408</v>
      </c>
      <c r="B20" s="34" t="s">
        <v>407</v>
      </c>
      <c r="C20" s="10"/>
      <c r="D20" s="11"/>
      <c r="E20" s="56">
        <f>E21</f>
        <v>7</v>
      </c>
      <c r="F20" s="56">
        <f>F21</f>
        <v>7</v>
      </c>
    </row>
    <row r="21" spans="1:6" ht="30" x14ac:dyDescent="0.25">
      <c r="A21" s="14" t="s">
        <v>9</v>
      </c>
      <c r="B21" s="34" t="s">
        <v>407</v>
      </c>
      <c r="C21" s="10">
        <v>600</v>
      </c>
      <c r="D21" s="11"/>
      <c r="E21" s="56">
        <f>E22</f>
        <v>7</v>
      </c>
      <c r="F21" s="56">
        <f>F22</f>
        <v>7</v>
      </c>
    </row>
    <row r="22" spans="1:6" x14ac:dyDescent="0.25">
      <c r="A22" s="8" t="s">
        <v>12</v>
      </c>
      <c r="B22" s="34" t="s">
        <v>407</v>
      </c>
      <c r="C22" s="10">
        <v>600</v>
      </c>
      <c r="D22" s="11" t="s">
        <v>13</v>
      </c>
      <c r="E22" s="56">
        <f>SUM('[1]8'!G99)</f>
        <v>7</v>
      </c>
      <c r="F22" s="56">
        <f>SUM('[1]8'!H99)</f>
        <v>7</v>
      </c>
    </row>
    <row r="23" spans="1:6" ht="30" x14ac:dyDescent="0.25">
      <c r="A23" s="12" t="s">
        <v>315</v>
      </c>
      <c r="B23" s="19" t="s">
        <v>14</v>
      </c>
      <c r="C23" s="20"/>
      <c r="D23" s="11"/>
      <c r="E23" s="21">
        <f>E24</f>
        <v>1196.8999999999999</v>
      </c>
      <c r="F23" s="21">
        <f>F24</f>
        <v>1694.8999999999999</v>
      </c>
    </row>
    <row r="24" spans="1:6" ht="30" x14ac:dyDescent="0.25">
      <c r="A24" s="12" t="s">
        <v>316</v>
      </c>
      <c r="B24" s="15" t="s">
        <v>15</v>
      </c>
      <c r="C24" s="22"/>
      <c r="D24" s="11"/>
      <c r="E24" s="21">
        <f>E26+E28+E30</f>
        <v>1196.8999999999999</v>
      </c>
      <c r="F24" s="21">
        <f>F26+F28+F30</f>
        <v>1694.8999999999999</v>
      </c>
    </row>
    <row r="25" spans="1:6" ht="45" x14ac:dyDescent="0.25">
      <c r="A25" s="12" t="s">
        <v>16</v>
      </c>
      <c r="B25" s="19" t="s">
        <v>17</v>
      </c>
      <c r="C25" s="22"/>
      <c r="D25" s="11"/>
      <c r="E25" s="21">
        <f>SUM(E26+E28+E30)</f>
        <v>1196.8999999999999</v>
      </c>
      <c r="F25" s="21">
        <f>SUM(F26+F28+F30)</f>
        <v>1694.8999999999999</v>
      </c>
    </row>
    <row r="26" spans="1:6" ht="75" x14ac:dyDescent="0.25">
      <c r="A26" s="12" t="s">
        <v>18</v>
      </c>
      <c r="B26" s="19" t="s">
        <v>17</v>
      </c>
      <c r="C26" s="20" t="s">
        <v>19</v>
      </c>
      <c r="D26" s="11"/>
      <c r="E26" s="21">
        <f>E27</f>
        <v>867.59999999999991</v>
      </c>
      <c r="F26" s="21">
        <f>F27</f>
        <v>1365.6</v>
      </c>
    </row>
    <row r="27" spans="1:6" x14ac:dyDescent="0.25">
      <c r="A27" s="8" t="s">
        <v>12</v>
      </c>
      <c r="B27" s="19" t="s">
        <v>17</v>
      </c>
      <c r="C27" s="20" t="s">
        <v>19</v>
      </c>
      <c r="D27" s="11" t="s">
        <v>13</v>
      </c>
      <c r="E27" s="21">
        <f>SUM('[1]8'!G111)</f>
        <v>867.59999999999991</v>
      </c>
      <c r="F27" s="21">
        <f>SUM('[1]8'!H111)</f>
        <v>1365.6</v>
      </c>
    </row>
    <row r="28" spans="1:6" ht="30" x14ac:dyDescent="0.25">
      <c r="A28" s="14" t="s">
        <v>33</v>
      </c>
      <c r="B28" s="19" t="s">
        <v>17</v>
      </c>
      <c r="C28" s="20" t="s">
        <v>20</v>
      </c>
      <c r="D28" s="11"/>
      <c r="E28" s="21">
        <f>E29</f>
        <v>324.10000000000002</v>
      </c>
      <c r="F28" s="21">
        <f>F29</f>
        <v>324.10000000000002</v>
      </c>
    </row>
    <row r="29" spans="1:6" x14ac:dyDescent="0.25">
      <c r="A29" s="8" t="s">
        <v>12</v>
      </c>
      <c r="B29" s="19" t="s">
        <v>17</v>
      </c>
      <c r="C29" s="20" t="s">
        <v>20</v>
      </c>
      <c r="D29" s="11" t="s">
        <v>13</v>
      </c>
      <c r="E29" s="21">
        <f>SUM('[1]8'!G115)</f>
        <v>324.10000000000002</v>
      </c>
      <c r="F29" s="21">
        <f>SUM('[1]8'!H115)</f>
        <v>324.10000000000002</v>
      </c>
    </row>
    <row r="30" spans="1:6" x14ac:dyDescent="0.25">
      <c r="A30" s="8" t="s">
        <v>21</v>
      </c>
      <c r="B30" s="19" t="s">
        <v>17</v>
      </c>
      <c r="C30" s="23">
        <v>800</v>
      </c>
      <c r="D30" s="22"/>
      <c r="E30" s="21">
        <f>E31</f>
        <v>5.2</v>
      </c>
      <c r="F30" s="21">
        <f>F31</f>
        <v>5.2</v>
      </c>
    </row>
    <row r="31" spans="1:6" x14ac:dyDescent="0.25">
      <c r="A31" s="8" t="s">
        <v>12</v>
      </c>
      <c r="B31" s="19" t="s">
        <v>17</v>
      </c>
      <c r="C31" s="23">
        <v>800</v>
      </c>
      <c r="D31" s="22" t="s">
        <v>13</v>
      </c>
      <c r="E31" s="21">
        <f>SUM('[1]8'!G120)</f>
        <v>5.2</v>
      </c>
      <c r="F31" s="21">
        <f>SUM('[1]8'!H120)</f>
        <v>5.2</v>
      </c>
    </row>
    <row r="32" spans="1:6" ht="45" x14ac:dyDescent="0.25">
      <c r="A32" s="12" t="s">
        <v>317</v>
      </c>
      <c r="B32" s="15" t="s">
        <v>22</v>
      </c>
      <c r="C32" s="10"/>
      <c r="D32" s="11"/>
      <c r="E32" s="21">
        <f>E33</f>
        <v>8118.5</v>
      </c>
      <c r="F32" s="21">
        <f>F33</f>
        <v>7115.2</v>
      </c>
    </row>
    <row r="33" spans="1:6" ht="45" x14ac:dyDescent="0.25">
      <c r="A33" s="12" t="s">
        <v>250</v>
      </c>
      <c r="B33" s="24" t="s">
        <v>23</v>
      </c>
      <c r="C33" s="10"/>
      <c r="D33" s="11"/>
      <c r="E33" s="55">
        <f>SUM(E34)</f>
        <v>8118.5</v>
      </c>
      <c r="F33" s="55">
        <f>SUM(F34)</f>
        <v>7115.2</v>
      </c>
    </row>
    <row r="34" spans="1:6" ht="30" x14ac:dyDescent="0.25">
      <c r="A34" s="12" t="s">
        <v>24</v>
      </c>
      <c r="B34" s="19" t="s">
        <v>25</v>
      </c>
      <c r="C34" s="10"/>
      <c r="D34" s="11"/>
      <c r="E34" s="55">
        <f>SUM(E35+E37)</f>
        <v>8118.5</v>
      </c>
      <c r="F34" s="55">
        <f>SUM(F35+F37)</f>
        <v>7115.2</v>
      </c>
    </row>
    <row r="35" spans="1:6" ht="30" x14ac:dyDescent="0.25">
      <c r="A35" s="14" t="s">
        <v>9</v>
      </c>
      <c r="B35" s="19" t="s">
        <v>25</v>
      </c>
      <c r="C35" s="10">
        <v>600</v>
      </c>
      <c r="D35" s="11"/>
      <c r="E35" s="21">
        <f>E36</f>
        <v>7</v>
      </c>
      <c r="F35" s="21">
        <f>F36</f>
        <v>0</v>
      </c>
    </row>
    <row r="36" spans="1:6" ht="30" x14ac:dyDescent="0.25">
      <c r="A36" s="8" t="s">
        <v>10</v>
      </c>
      <c r="B36" s="19" t="s">
        <v>25</v>
      </c>
      <c r="C36" s="10">
        <v>600</v>
      </c>
      <c r="D36" s="11" t="s">
        <v>11</v>
      </c>
      <c r="E36" s="21">
        <f>SUM('[1]8'!G48)</f>
        <v>7</v>
      </c>
      <c r="F36" s="21">
        <f>SUM('[1]8'!H48)</f>
        <v>0</v>
      </c>
    </row>
    <row r="37" spans="1:6" ht="30" x14ac:dyDescent="0.25">
      <c r="A37" s="8" t="s">
        <v>9</v>
      </c>
      <c r="B37" s="19" t="s">
        <v>25</v>
      </c>
      <c r="C37" s="10">
        <v>600</v>
      </c>
      <c r="D37" s="11"/>
      <c r="E37" s="21">
        <f>E38</f>
        <v>8111.5</v>
      </c>
      <c r="F37" s="21">
        <f>F38</f>
        <v>7115.2</v>
      </c>
    </row>
    <row r="38" spans="1:6" x14ac:dyDescent="0.25">
      <c r="A38" s="8" t="s">
        <v>12</v>
      </c>
      <c r="B38" s="19" t="s">
        <v>25</v>
      </c>
      <c r="C38" s="10">
        <v>600</v>
      </c>
      <c r="D38" s="11" t="s">
        <v>13</v>
      </c>
      <c r="E38" s="21">
        <f>SUM('[1]8'!G134)</f>
        <v>8111.5</v>
      </c>
      <c r="F38" s="21">
        <f>SUM('[1]8'!H132)</f>
        <v>7115.2</v>
      </c>
    </row>
    <row r="39" spans="1:6" ht="45" x14ac:dyDescent="0.25">
      <c r="A39" s="25" t="s">
        <v>318</v>
      </c>
      <c r="B39" s="15" t="s">
        <v>26</v>
      </c>
      <c r="C39" s="10"/>
      <c r="D39" s="11"/>
      <c r="E39" s="21">
        <f>E40</f>
        <v>6264.9</v>
      </c>
      <c r="F39" s="21">
        <f>F40</f>
        <v>5886.4</v>
      </c>
    </row>
    <row r="40" spans="1:6" ht="60" x14ac:dyDescent="0.25">
      <c r="A40" s="25" t="s">
        <v>27</v>
      </c>
      <c r="B40" s="15" t="s">
        <v>28</v>
      </c>
      <c r="C40" s="10"/>
      <c r="D40" s="11"/>
      <c r="E40" s="21">
        <f>E42+E44+E46+E48</f>
        <v>6264.9</v>
      </c>
      <c r="F40" s="21">
        <f>F42+F44+F46+F48</f>
        <v>5886.4</v>
      </c>
    </row>
    <row r="41" spans="1:6" x14ac:dyDescent="0.25">
      <c r="A41" s="25" t="s">
        <v>29</v>
      </c>
      <c r="B41" s="15" t="s">
        <v>30</v>
      </c>
      <c r="C41" s="10"/>
      <c r="D41" s="11"/>
      <c r="E41" s="21">
        <f>SUM(E42+E44+E46+E48)</f>
        <v>6264.9</v>
      </c>
      <c r="F41" s="21">
        <f>SUM(F42+F44+F46+F48)</f>
        <v>5886.4</v>
      </c>
    </row>
    <row r="42" spans="1:6" ht="75" x14ac:dyDescent="0.25">
      <c r="A42" s="25" t="s">
        <v>18</v>
      </c>
      <c r="B42" s="15" t="s">
        <v>30</v>
      </c>
      <c r="C42" s="10">
        <v>100</v>
      </c>
      <c r="D42" s="11"/>
      <c r="E42" s="21">
        <f>SUM('[2]9'!G18)</f>
        <v>4576.7</v>
      </c>
      <c r="F42" s="21">
        <f>F43</f>
        <v>4589.7</v>
      </c>
    </row>
    <row r="43" spans="1:6" x14ac:dyDescent="0.25">
      <c r="A43" s="25" t="s">
        <v>31</v>
      </c>
      <c r="B43" s="15" t="s">
        <v>30</v>
      </c>
      <c r="C43" s="10">
        <v>100</v>
      </c>
      <c r="D43" s="11" t="s">
        <v>32</v>
      </c>
      <c r="E43" s="21">
        <f>SUM('[1]8'!G18)</f>
        <v>4576.7</v>
      </c>
      <c r="F43" s="21">
        <f>SUM('[1]8'!H18)</f>
        <v>4589.7</v>
      </c>
    </row>
    <row r="44" spans="1:6" ht="30" x14ac:dyDescent="0.25">
      <c r="A44" s="14" t="s">
        <v>33</v>
      </c>
      <c r="B44" s="15" t="s">
        <v>30</v>
      </c>
      <c r="C44" s="10" t="s">
        <v>20</v>
      </c>
      <c r="D44" s="11"/>
      <c r="E44" s="21">
        <f>E45</f>
        <v>1670</v>
      </c>
      <c r="F44" s="21">
        <f>F45</f>
        <v>1280</v>
      </c>
    </row>
    <row r="45" spans="1:6" x14ac:dyDescent="0.25">
      <c r="A45" s="8" t="s">
        <v>31</v>
      </c>
      <c r="B45" s="15" t="s">
        <v>30</v>
      </c>
      <c r="C45" s="10" t="s">
        <v>20</v>
      </c>
      <c r="D45" s="11" t="s">
        <v>32</v>
      </c>
      <c r="E45" s="21">
        <f>SUM('[1]8'!G23)</f>
        <v>1670</v>
      </c>
      <c r="F45" s="21">
        <f>SUM('[1]8'!H23)</f>
        <v>1280</v>
      </c>
    </row>
    <row r="46" spans="1:6" x14ac:dyDescent="0.25">
      <c r="A46" s="8" t="s">
        <v>21</v>
      </c>
      <c r="B46" s="15" t="s">
        <v>30</v>
      </c>
      <c r="C46" s="10">
        <v>800</v>
      </c>
      <c r="D46" s="11"/>
      <c r="E46" s="21">
        <f>E47</f>
        <v>16.7</v>
      </c>
      <c r="F46" s="21">
        <f>F47</f>
        <v>16.7</v>
      </c>
    </row>
    <row r="47" spans="1:6" x14ac:dyDescent="0.25">
      <c r="A47" s="8" t="s">
        <v>31</v>
      </c>
      <c r="B47" s="15" t="s">
        <v>30</v>
      </c>
      <c r="C47" s="10">
        <v>800</v>
      </c>
      <c r="D47" s="11" t="s">
        <v>32</v>
      </c>
      <c r="E47" s="21">
        <f>SUM('[1]8'!G28)</f>
        <v>16.7</v>
      </c>
      <c r="F47" s="21">
        <f>SUM('[1]8'!H28)</f>
        <v>16.7</v>
      </c>
    </row>
    <row r="48" spans="1:6" ht="30" x14ac:dyDescent="0.25">
      <c r="A48" s="8" t="s">
        <v>33</v>
      </c>
      <c r="B48" s="15" t="s">
        <v>30</v>
      </c>
      <c r="C48" s="10">
        <v>200</v>
      </c>
      <c r="D48" s="11"/>
      <c r="E48" s="21">
        <f>SUM(E49)</f>
        <v>1.5</v>
      </c>
      <c r="F48" s="21">
        <f>SUM(F49)</f>
        <v>0</v>
      </c>
    </row>
    <row r="49" spans="1:6" ht="30" x14ac:dyDescent="0.25">
      <c r="A49" s="8" t="s">
        <v>10</v>
      </c>
      <c r="B49" s="15" t="s">
        <v>30</v>
      </c>
      <c r="C49" s="10">
        <v>200</v>
      </c>
      <c r="D49" s="11" t="s">
        <v>11</v>
      </c>
      <c r="E49" s="21">
        <f>SUM('[1]8'!G54)</f>
        <v>1.5</v>
      </c>
      <c r="F49" s="21">
        <f>SUM('[1]8'!H54)</f>
        <v>0</v>
      </c>
    </row>
    <row r="50" spans="1:6" ht="45" x14ac:dyDescent="0.25">
      <c r="A50" s="25" t="s">
        <v>319</v>
      </c>
      <c r="B50" s="15" t="s">
        <v>34</v>
      </c>
      <c r="C50" s="10"/>
      <c r="D50" s="11"/>
      <c r="E50" s="21">
        <f>E51</f>
        <v>1607.1999999999998</v>
      </c>
      <c r="F50" s="21">
        <f>F51</f>
        <v>1608.8999999999999</v>
      </c>
    </row>
    <row r="51" spans="1:6" ht="45" x14ac:dyDescent="0.25">
      <c r="A51" s="12" t="s">
        <v>310</v>
      </c>
      <c r="B51" s="15" t="s">
        <v>35</v>
      </c>
      <c r="C51" s="10"/>
      <c r="D51" s="11"/>
      <c r="E51" s="21">
        <f>SUM(E52)</f>
        <v>1607.1999999999998</v>
      </c>
      <c r="F51" s="21">
        <f>SUM(F52)</f>
        <v>1608.8999999999999</v>
      </c>
    </row>
    <row r="52" spans="1:6" ht="30" x14ac:dyDescent="0.25">
      <c r="A52" s="12" t="s">
        <v>36</v>
      </c>
      <c r="B52" s="15" t="s">
        <v>37</v>
      </c>
      <c r="C52" s="10"/>
      <c r="D52" s="11"/>
      <c r="E52" s="21">
        <f>SUM(E55+E57+E59+E53)</f>
        <v>1607.1999999999998</v>
      </c>
      <c r="F52" s="21">
        <f>SUM(F55+F57+F59+F53)</f>
        <v>1608.8999999999999</v>
      </c>
    </row>
    <row r="53" spans="1:6" ht="30" x14ac:dyDescent="0.25">
      <c r="A53" s="8" t="s">
        <v>33</v>
      </c>
      <c r="B53" s="15" t="s">
        <v>37</v>
      </c>
      <c r="C53" s="10">
        <v>200</v>
      </c>
      <c r="D53" s="11"/>
      <c r="E53" s="21">
        <f>SUM(E54)</f>
        <v>2</v>
      </c>
      <c r="F53" s="21">
        <f>SUM(F54)</f>
        <v>0</v>
      </c>
    </row>
    <row r="54" spans="1:6" ht="30" x14ac:dyDescent="0.25">
      <c r="A54" s="14" t="s">
        <v>10</v>
      </c>
      <c r="B54" s="15" t="s">
        <v>37</v>
      </c>
      <c r="C54" s="10">
        <v>200</v>
      </c>
      <c r="D54" s="11" t="s">
        <v>11</v>
      </c>
      <c r="E54" s="21">
        <f>SUM('[1]8'!G60)</f>
        <v>2</v>
      </c>
      <c r="F54" s="21">
        <f>SUM('[1]8'!H60)</f>
        <v>0</v>
      </c>
    </row>
    <row r="55" spans="1:6" ht="75" x14ac:dyDescent="0.25">
      <c r="A55" s="8" t="s">
        <v>18</v>
      </c>
      <c r="B55" s="15" t="s">
        <v>37</v>
      </c>
      <c r="C55" s="10">
        <v>100</v>
      </c>
      <c r="D55" s="11"/>
      <c r="E55" s="21">
        <f>E56</f>
        <v>1520.6</v>
      </c>
      <c r="F55" s="21">
        <f>F56</f>
        <v>1524.3</v>
      </c>
    </row>
    <row r="56" spans="1:6" x14ac:dyDescent="0.25">
      <c r="A56" s="8" t="s">
        <v>38</v>
      </c>
      <c r="B56" s="15" t="s">
        <v>37</v>
      </c>
      <c r="C56" s="10">
        <v>100</v>
      </c>
      <c r="D56" s="11" t="s">
        <v>39</v>
      </c>
      <c r="E56" s="21">
        <f>SUM('[1]8'!G139)</f>
        <v>1520.6</v>
      </c>
      <c r="F56" s="21">
        <f>SUM('[1]8'!H139)</f>
        <v>1524.3</v>
      </c>
    </row>
    <row r="57" spans="1:6" ht="30" x14ac:dyDescent="0.25">
      <c r="A57" s="8" t="s">
        <v>33</v>
      </c>
      <c r="B57" s="15" t="s">
        <v>37</v>
      </c>
      <c r="C57" s="10">
        <v>200</v>
      </c>
      <c r="D57" s="11"/>
      <c r="E57" s="21">
        <f>E58</f>
        <v>81.599999999999994</v>
      </c>
      <c r="F57" s="21">
        <f>F58</f>
        <v>81.599999999999994</v>
      </c>
    </row>
    <row r="58" spans="1:6" x14ac:dyDescent="0.25">
      <c r="A58" s="8" t="s">
        <v>38</v>
      </c>
      <c r="B58" s="15" t="s">
        <v>37</v>
      </c>
      <c r="C58" s="10">
        <v>200</v>
      </c>
      <c r="D58" s="11" t="s">
        <v>39</v>
      </c>
      <c r="E58" s="21">
        <f>SUM('[1]8'!G143)</f>
        <v>81.599999999999994</v>
      </c>
      <c r="F58" s="21">
        <f>SUM('[1]8'!H143)</f>
        <v>81.599999999999994</v>
      </c>
    </row>
    <row r="59" spans="1:6" x14ac:dyDescent="0.25">
      <c r="A59" s="14" t="s">
        <v>21</v>
      </c>
      <c r="B59" s="15" t="s">
        <v>37</v>
      </c>
      <c r="C59" s="10">
        <v>800</v>
      </c>
      <c r="D59" s="11"/>
      <c r="E59" s="21">
        <f>SUM(E60)</f>
        <v>3</v>
      </c>
      <c r="F59" s="21">
        <f>SUM(F60)</f>
        <v>3</v>
      </c>
    </row>
    <row r="60" spans="1:6" x14ac:dyDescent="0.25">
      <c r="A60" s="8" t="s">
        <v>38</v>
      </c>
      <c r="B60" s="15" t="s">
        <v>37</v>
      </c>
      <c r="C60" s="10">
        <v>800</v>
      </c>
      <c r="D60" s="11" t="s">
        <v>39</v>
      </c>
      <c r="E60" s="21">
        <f>SUM('[1]8'!G147)</f>
        <v>3</v>
      </c>
      <c r="F60" s="21">
        <f>SUM('[1]8'!H147)</f>
        <v>3</v>
      </c>
    </row>
    <row r="61" spans="1:6" ht="45" x14ac:dyDescent="0.25">
      <c r="A61" s="25" t="s">
        <v>320</v>
      </c>
      <c r="B61" s="24" t="s">
        <v>321</v>
      </c>
      <c r="C61" s="10"/>
      <c r="D61" s="11"/>
      <c r="E61" s="21">
        <f>SUM(E62)</f>
        <v>9467.2999999999993</v>
      </c>
      <c r="F61" s="21">
        <f>SUM(F62)</f>
        <v>9467.2999999999993</v>
      </c>
    </row>
    <row r="62" spans="1:6" ht="60" x14ac:dyDescent="0.25">
      <c r="A62" s="12" t="s">
        <v>40</v>
      </c>
      <c r="B62" s="24" t="s">
        <v>41</v>
      </c>
      <c r="C62" s="10"/>
      <c r="D62" s="11"/>
      <c r="E62" s="21">
        <f>SUM(E63)</f>
        <v>9467.2999999999993</v>
      </c>
      <c r="F62" s="21">
        <f>SUM(F63)</f>
        <v>9467.2999999999993</v>
      </c>
    </row>
    <row r="63" spans="1:6" x14ac:dyDescent="0.25">
      <c r="A63" s="12" t="s">
        <v>42</v>
      </c>
      <c r="B63" s="24" t="s">
        <v>43</v>
      </c>
      <c r="C63" s="10"/>
      <c r="D63" s="11"/>
      <c r="E63" s="21">
        <f>SUM(E64+E66)</f>
        <v>9467.2999999999993</v>
      </c>
      <c r="F63" s="21">
        <f>SUM(F64+F66)</f>
        <v>9467.2999999999993</v>
      </c>
    </row>
    <row r="64" spans="1:6" ht="75" x14ac:dyDescent="0.25">
      <c r="A64" s="14" t="s">
        <v>44</v>
      </c>
      <c r="B64" s="24" t="s">
        <v>43</v>
      </c>
      <c r="C64" s="10">
        <v>100</v>
      </c>
      <c r="D64" s="11"/>
      <c r="E64" s="21">
        <f>SUM(E65)</f>
        <v>9346.7999999999993</v>
      </c>
      <c r="F64" s="21">
        <f>SUM(F65)</f>
        <v>9346.7999999999993</v>
      </c>
    </row>
    <row r="65" spans="1:6" x14ac:dyDescent="0.25">
      <c r="A65" s="8" t="s">
        <v>38</v>
      </c>
      <c r="B65" s="24" t="s">
        <v>43</v>
      </c>
      <c r="C65" s="10">
        <v>100</v>
      </c>
      <c r="D65" s="11" t="s">
        <v>39</v>
      </c>
      <c r="E65" s="21">
        <f>SUM('[1]8'!G153)</f>
        <v>9346.7999999999993</v>
      </c>
      <c r="F65" s="21">
        <f>SUM('[1]8'!H153)</f>
        <v>9346.7999999999993</v>
      </c>
    </row>
    <row r="66" spans="1:6" ht="30" x14ac:dyDescent="0.25">
      <c r="A66" s="14" t="s">
        <v>33</v>
      </c>
      <c r="B66" s="24" t="s">
        <v>43</v>
      </c>
      <c r="C66" s="10">
        <v>200</v>
      </c>
      <c r="D66" s="11"/>
      <c r="E66" s="21">
        <f>SUM(E67)</f>
        <v>120.5</v>
      </c>
      <c r="F66" s="21">
        <f>SUM(F67)</f>
        <v>120.5</v>
      </c>
    </row>
    <row r="67" spans="1:6" x14ac:dyDescent="0.25">
      <c r="A67" s="8" t="s">
        <v>38</v>
      </c>
      <c r="B67" s="48" t="s">
        <v>43</v>
      </c>
      <c r="C67" s="10">
        <v>200</v>
      </c>
      <c r="D67" s="11" t="s">
        <v>39</v>
      </c>
      <c r="E67" s="21">
        <f>SUM('[1]8'!G157)</f>
        <v>120.5</v>
      </c>
      <c r="F67" s="21">
        <f>SUM('[1]8'!H157)</f>
        <v>120.5</v>
      </c>
    </row>
    <row r="68" spans="1:6" ht="45" x14ac:dyDescent="0.25">
      <c r="A68" s="46" t="s">
        <v>45</v>
      </c>
      <c r="B68" s="16" t="s">
        <v>46</v>
      </c>
      <c r="C68" s="47"/>
      <c r="D68" s="11"/>
      <c r="E68" s="21">
        <f>SUM(E69)</f>
        <v>424</v>
      </c>
      <c r="F68" s="21">
        <f>SUM(F69)</f>
        <v>144</v>
      </c>
    </row>
    <row r="69" spans="1:6" ht="30" x14ac:dyDescent="0.25">
      <c r="A69" s="26" t="s">
        <v>322</v>
      </c>
      <c r="B69" s="49" t="s">
        <v>47</v>
      </c>
      <c r="C69" s="10"/>
      <c r="D69" s="11"/>
      <c r="E69" s="21">
        <f>SUM(E70)</f>
        <v>424</v>
      </c>
      <c r="F69" s="21">
        <f>SUM(F70)</f>
        <v>144</v>
      </c>
    </row>
    <row r="70" spans="1:6" ht="30" x14ac:dyDescent="0.25">
      <c r="A70" s="27" t="s">
        <v>48</v>
      </c>
      <c r="B70" s="24" t="s">
        <v>49</v>
      </c>
      <c r="C70" s="10"/>
      <c r="D70" s="11"/>
      <c r="E70" s="21">
        <f>SUM(E71+E73+E75+E77+E79)</f>
        <v>424</v>
      </c>
      <c r="F70" s="21">
        <f>SUM(F71+F73+F75+F77+F79)</f>
        <v>144</v>
      </c>
    </row>
    <row r="71" spans="1:6" ht="30" x14ac:dyDescent="0.25">
      <c r="A71" s="14" t="s">
        <v>33</v>
      </c>
      <c r="B71" s="24" t="s">
        <v>49</v>
      </c>
      <c r="C71" s="10">
        <v>200</v>
      </c>
      <c r="D71" s="11"/>
      <c r="E71" s="21">
        <f>SUM(E72)</f>
        <v>64</v>
      </c>
      <c r="F71" s="21">
        <f>SUM(F72)</f>
        <v>64</v>
      </c>
    </row>
    <row r="72" spans="1:6" x14ac:dyDescent="0.25">
      <c r="A72" s="27" t="s">
        <v>50</v>
      </c>
      <c r="B72" s="24" t="s">
        <v>49</v>
      </c>
      <c r="C72" s="10">
        <v>200</v>
      </c>
      <c r="D72" s="11" t="s">
        <v>32</v>
      </c>
      <c r="E72" s="21">
        <f>SUM('[1]8'!G34)</f>
        <v>64</v>
      </c>
      <c r="F72" s="21">
        <f>SUM('[1]8'!H34)</f>
        <v>64</v>
      </c>
    </row>
    <row r="73" spans="1:6" ht="30" x14ac:dyDescent="0.25">
      <c r="A73" s="14" t="s">
        <v>33</v>
      </c>
      <c r="B73" s="24" t="s">
        <v>49</v>
      </c>
      <c r="C73" s="10">
        <v>200</v>
      </c>
      <c r="D73" s="11"/>
      <c r="E73" s="21">
        <f>SUM(E74)</f>
        <v>20</v>
      </c>
      <c r="F73" s="21">
        <f>SUM(F74)</f>
        <v>20</v>
      </c>
    </row>
    <row r="74" spans="1:6" ht="30" x14ac:dyDescent="0.25">
      <c r="A74" s="14" t="s">
        <v>10</v>
      </c>
      <c r="B74" s="24" t="s">
        <v>49</v>
      </c>
      <c r="C74" s="10">
        <v>200</v>
      </c>
      <c r="D74" s="11" t="s">
        <v>11</v>
      </c>
      <c r="E74" s="21">
        <f>SUM('[1]8'!G66)</f>
        <v>20</v>
      </c>
      <c r="F74" s="21">
        <f>SUM('[1]8'!H66)</f>
        <v>20</v>
      </c>
    </row>
    <row r="75" spans="1:6" ht="30" x14ac:dyDescent="0.25">
      <c r="A75" s="14" t="s">
        <v>9</v>
      </c>
      <c r="B75" s="24" t="s">
        <v>49</v>
      </c>
      <c r="C75" s="10">
        <v>600</v>
      </c>
      <c r="D75" s="11"/>
      <c r="E75" s="21">
        <f>SUM(E76)</f>
        <v>10</v>
      </c>
      <c r="F75" s="21">
        <f>SUM(F76)</f>
        <v>0</v>
      </c>
    </row>
    <row r="76" spans="1:6" ht="30" x14ac:dyDescent="0.25">
      <c r="A76" s="14" t="s">
        <v>10</v>
      </c>
      <c r="B76" s="24" t="s">
        <v>49</v>
      </c>
      <c r="C76" s="10">
        <v>600</v>
      </c>
      <c r="D76" s="11" t="s">
        <v>11</v>
      </c>
      <c r="E76" s="21">
        <f>SUM('[1]8'!G69)</f>
        <v>10</v>
      </c>
      <c r="F76" s="21">
        <f>SUM('[1]8'!H69)</f>
        <v>0</v>
      </c>
    </row>
    <row r="77" spans="1:6" ht="30" x14ac:dyDescent="0.25">
      <c r="A77" s="14" t="s">
        <v>33</v>
      </c>
      <c r="B77" s="24" t="s">
        <v>49</v>
      </c>
      <c r="C77" s="10">
        <v>200</v>
      </c>
      <c r="D77" s="11"/>
      <c r="E77" s="21">
        <f>SUM(E78)</f>
        <v>300</v>
      </c>
      <c r="F77" s="21">
        <f>SUM(F78)</f>
        <v>30</v>
      </c>
    </row>
    <row r="78" spans="1:6" x14ac:dyDescent="0.25">
      <c r="A78" s="8" t="s">
        <v>51</v>
      </c>
      <c r="B78" s="24" t="s">
        <v>49</v>
      </c>
      <c r="C78" s="10">
        <v>200</v>
      </c>
      <c r="D78" s="11" t="s">
        <v>13</v>
      </c>
      <c r="E78" s="21">
        <f>SUM('[1]8'!G126)</f>
        <v>300</v>
      </c>
      <c r="F78" s="21">
        <f>SUM('[1]8'!H126)</f>
        <v>30</v>
      </c>
    </row>
    <row r="79" spans="1:6" ht="30" x14ac:dyDescent="0.25">
      <c r="A79" s="14" t="s">
        <v>9</v>
      </c>
      <c r="B79" s="24" t="s">
        <v>49</v>
      </c>
      <c r="C79" s="10">
        <v>600</v>
      </c>
      <c r="D79" s="11"/>
      <c r="E79" s="21">
        <f>SUM(E80)</f>
        <v>30</v>
      </c>
      <c r="F79" s="21">
        <f>SUM(F80)</f>
        <v>30</v>
      </c>
    </row>
    <row r="80" spans="1:6" x14ac:dyDescent="0.25">
      <c r="A80" s="8" t="s">
        <v>51</v>
      </c>
      <c r="B80" s="24" t="s">
        <v>49</v>
      </c>
      <c r="C80" s="10">
        <v>600</v>
      </c>
      <c r="D80" s="11" t="s">
        <v>13</v>
      </c>
      <c r="E80" s="21">
        <f>SUM('[1]8'!G105)</f>
        <v>30</v>
      </c>
      <c r="F80" s="21">
        <f>SUM('[1]8'!H105)</f>
        <v>30</v>
      </c>
    </row>
    <row r="81" spans="1:6" ht="30" x14ac:dyDescent="0.25">
      <c r="A81" s="25" t="s">
        <v>323</v>
      </c>
      <c r="B81" s="15" t="s">
        <v>52</v>
      </c>
      <c r="C81" s="10"/>
      <c r="D81" s="11"/>
      <c r="E81" s="56">
        <f>E82+E98+E133+E146+E160+E181</f>
        <v>315753.10000000003</v>
      </c>
      <c r="F81" s="56">
        <f>F82+F98+F133+F146+F160+F181</f>
        <v>322894.5</v>
      </c>
    </row>
    <row r="82" spans="1:6" ht="30" x14ac:dyDescent="0.25">
      <c r="A82" s="25" t="s">
        <v>324</v>
      </c>
      <c r="B82" s="15" t="s">
        <v>53</v>
      </c>
      <c r="C82" s="10"/>
      <c r="D82" s="11"/>
      <c r="E82" s="21">
        <f>E83</f>
        <v>78469.8</v>
      </c>
      <c r="F82" s="21">
        <f>F83</f>
        <v>75469.8</v>
      </c>
    </row>
    <row r="83" spans="1:6" ht="45" x14ac:dyDescent="0.25">
      <c r="A83" s="12" t="s">
        <v>54</v>
      </c>
      <c r="B83" s="15" t="s">
        <v>55</v>
      </c>
      <c r="C83" s="23"/>
      <c r="D83" s="22"/>
      <c r="E83" s="21">
        <f>SUM(E84)</f>
        <v>78469.8</v>
      </c>
      <c r="F83" s="21">
        <f>SUM(F84)</f>
        <v>75469.8</v>
      </c>
    </row>
    <row r="84" spans="1:6" ht="45" x14ac:dyDescent="0.25">
      <c r="A84" s="12" t="s">
        <v>56</v>
      </c>
      <c r="B84" s="16" t="s">
        <v>57</v>
      </c>
      <c r="C84" s="23"/>
      <c r="D84" s="22"/>
      <c r="E84" s="21">
        <f>SUM(E85+E87+E89+E91+E93)</f>
        <v>78469.8</v>
      </c>
      <c r="F84" s="21">
        <f>SUM(F85+F87+F89+F91+F93)</f>
        <v>75469.8</v>
      </c>
    </row>
    <row r="85" spans="1:6" ht="75" x14ac:dyDescent="0.25">
      <c r="A85" s="14" t="s">
        <v>18</v>
      </c>
      <c r="B85" s="19" t="s">
        <v>57</v>
      </c>
      <c r="C85" s="10">
        <v>100</v>
      </c>
      <c r="D85" s="11"/>
      <c r="E85" s="21">
        <f>E86</f>
        <v>28.3</v>
      </c>
      <c r="F85" s="21">
        <f>F86</f>
        <v>28.3</v>
      </c>
    </row>
    <row r="86" spans="1:6" x14ac:dyDescent="0.25">
      <c r="A86" s="25" t="s">
        <v>58</v>
      </c>
      <c r="B86" s="19" t="s">
        <v>57</v>
      </c>
      <c r="C86" s="10">
        <v>100</v>
      </c>
      <c r="D86" s="11" t="s">
        <v>59</v>
      </c>
      <c r="E86" s="21">
        <f>SUM('[1]8'!G190)</f>
        <v>28.3</v>
      </c>
      <c r="F86" s="21">
        <f>SUM('[1]8'!H190)</f>
        <v>28.3</v>
      </c>
    </row>
    <row r="87" spans="1:6" ht="30" x14ac:dyDescent="0.25">
      <c r="A87" s="14" t="s">
        <v>33</v>
      </c>
      <c r="B87" s="19" t="s">
        <v>57</v>
      </c>
      <c r="C87" s="10">
        <v>200</v>
      </c>
      <c r="D87" s="11"/>
      <c r="E87" s="21">
        <f>E88</f>
        <v>10895.099999999999</v>
      </c>
      <c r="F87" s="21">
        <f>F88</f>
        <v>7895.1</v>
      </c>
    </row>
    <row r="88" spans="1:6" x14ac:dyDescent="0.25">
      <c r="A88" s="25" t="s">
        <v>58</v>
      </c>
      <c r="B88" s="19" t="s">
        <v>57</v>
      </c>
      <c r="C88" s="23">
        <v>200</v>
      </c>
      <c r="D88" s="22" t="s">
        <v>59</v>
      </c>
      <c r="E88" s="21">
        <f>SUM('[1]8'!G193)</f>
        <v>10895.099999999999</v>
      </c>
      <c r="F88" s="21">
        <f>SUM('[1]8'!H193)</f>
        <v>7895.1</v>
      </c>
    </row>
    <row r="89" spans="1:6" ht="30" x14ac:dyDescent="0.25">
      <c r="A89" s="14" t="s">
        <v>33</v>
      </c>
      <c r="B89" s="19" t="s">
        <v>57</v>
      </c>
      <c r="C89" s="23">
        <v>200</v>
      </c>
      <c r="D89" s="22"/>
      <c r="E89" s="21">
        <f>E90</f>
        <v>40</v>
      </c>
      <c r="F89" s="21">
        <f>F90</f>
        <v>40</v>
      </c>
    </row>
    <row r="90" spans="1:6" ht="30" x14ac:dyDescent="0.25">
      <c r="A90" s="8" t="s">
        <v>10</v>
      </c>
      <c r="B90" s="19" t="s">
        <v>57</v>
      </c>
      <c r="C90" s="23">
        <v>200</v>
      </c>
      <c r="D90" s="22" t="s">
        <v>11</v>
      </c>
      <c r="E90" s="21">
        <f>SUM('[1]8'!G303)</f>
        <v>40</v>
      </c>
      <c r="F90" s="21">
        <f>SUM('[1]8'!H309)</f>
        <v>40</v>
      </c>
    </row>
    <row r="91" spans="1:6" x14ac:dyDescent="0.25">
      <c r="A91" s="14" t="s">
        <v>21</v>
      </c>
      <c r="B91" s="19" t="s">
        <v>57</v>
      </c>
      <c r="C91" s="23">
        <v>800</v>
      </c>
      <c r="D91" s="11"/>
      <c r="E91" s="21">
        <f>E92</f>
        <v>187</v>
      </c>
      <c r="F91" s="21">
        <f>F92</f>
        <v>187</v>
      </c>
    </row>
    <row r="92" spans="1:6" x14ac:dyDescent="0.25">
      <c r="A92" s="25" t="s">
        <v>58</v>
      </c>
      <c r="B92" s="19" t="s">
        <v>57</v>
      </c>
      <c r="C92" s="23">
        <v>800</v>
      </c>
      <c r="D92" s="11" t="s">
        <v>59</v>
      </c>
      <c r="E92" s="21">
        <f>SUM('[1]8'!G198)</f>
        <v>187</v>
      </c>
      <c r="F92" s="21">
        <f>SUM('[1]8'!H198)</f>
        <v>187</v>
      </c>
    </row>
    <row r="93" spans="1:6" ht="60" x14ac:dyDescent="0.25">
      <c r="A93" s="28" t="s">
        <v>325</v>
      </c>
      <c r="B93" s="15" t="s">
        <v>60</v>
      </c>
      <c r="C93" s="10"/>
      <c r="D93" s="11"/>
      <c r="E93" s="21">
        <f>E94+E96</f>
        <v>67319.400000000009</v>
      </c>
      <c r="F93" s="21">
        <f>F94+F96</f>
        <v>67319.400000000009</v>
      </c>
    </row>
    <row r="94" spans="1:6" ht="75" x14ac:dyDescent="0.25">
      <c r="A94" s="8" t="s">
        <v>18</v>
      </c>
      <c r="B94" s="15" t="s">
        <v>60</v>
      </c>
      <c r="C94" s="10">
        <v>100</v>
      </c>
      <c r="D94" s="11"/>
      <c r="E94" s="21">
        <f>E95</f>
        <v>66945.3</v>
      </c>
      <c r="F94" s="21">
        <f>F95</f>
        <v>66945.3</v>
      </c>
    </row>
    <row r="95" spans="1:6" x14ac:dyDescent="0.25">
      <c r="A95" s="25" t="s">
        <v>58</v>
      </c>
      <c r="B95" s="15" t="s">
        <v>60</v>
      </c>
      <c r="C95" s="10" t="s">
        <v>19</v>
      </c>
      <c r="D95" s="11" t="s">
        <v>59</v>
      </c>
      <c r="E95" s="21">
        <f>SUM('[1]8'!G204)</f>
        <v>66945.3</v>
      </c>
      <c r="F95" s="21">
        <f>SUM('[1]8'!H204)</f>
        <v>66945.3</v>
      </c>
    </row>
    <row r="96" spans="1:6" ht="30" x14ac:dyDescent="0.25">
      <c r="A96" s="8" t="s">
        <v>33</v>
      </c>
      <c r="B96" s="15" t="s">
        <v>60</v>
      </c>
      <c r="C96" s="23">
        <v>200</v>
      </c>
      <c r="D96" s="11"/>
      <c r="E96" s="21">
        <f>E97</f>
        <v>374.1</v>
      </c>
      <c r="F96" s="21">
        <f>F97</f>
        <v>374.1</v>
      </c>
    </row>
    <row r="97" spans="1:6" x14ac:dyDescent="0.25">
      <c r="A97" s="25" t="s">
        <v>58</v>
      </c>
      <c r="B97" s="15" t="s">
        <v>60</v>
      </c>
      <c r="C97" s="10" t="s">
        <v>20</v>
      </c>
      <c r="D97" s="11" t="s">
        <v>59</v>
      </c>
      <c r="E97" s="21">
        <f>SUM('[1]8'!G208)</f>
        <v>374.1</v>
      </c>
      <c r="F97" s="21">
        <f>SUM('[1]8'!H208)</f>
        <v>374.1</v>
      </c>
    </row>
    <row r="98" spans="1:6" ht="30" x14ac:dyDescent="0.25">
      <c r="A98" s="25" t="s">
        <v>61</v>
      </c>
      <c r="B98" s="15" t="s">
        <v>62</v>
      </c>
      <c r="C98" s="10"/>
      <c r="D98" s="11"/>
      <c r="E98" s="21">
        <f>E99</f>
        <v>222513.19999999998</v>
      </c>
      <c r="F98" s="21">
        <f>F99</f>
        <v>222601.8</v>
      </c>
    </row>
    <row r="99" spans="1:6" ht="45" x14ac:dyDescent="0.25">
      <c r="A99" s="12" t="s">
        <v>326</v>
      </c>
      <c r="B99" s="15" t="s">
        <v>63</v>
      </c>
      <c r="C99" s="23"/>
      <c r="D99" s="22"/>
      <c r="E99" s="21">
        <f>E100+E107</f>
        <v>222513.19999999998</v>
      </c>
      <c r="F99" s="21">
        <f>F100+F107</f>
        <v>222601.8</v>
      </c>
    </row>
    <row r="100" spans="1:6" ht="45" x14ac:dyDescent="0.25">
      <c r="A100" s="12" t="s">
        <v>64</v>
      </c>
      <c r="B100" s="9" t="s">
        <v>65</v>
      </c>
      <c r="C100" s="23"/>
      <c r="D100" s="22"/>
      <c r="E100" s="21">
        <f>E102+E126+E128+E131+E106+E104+E113+E120+E123+E115+E117</f>
        <v>209243.19999999998</v>
      </c>
      <c r="F100" s="21">
        <f>F102+F126+F128+F131+F106+F104+F113+F120+F123+F115+F117</f>
        <v>209031.8</v>
      </c>
    </row>
    <row r="101" spans="1:6" ht="30" x14ac:dyDescent="0.25">
      <c r="A101" s="25" t="s">
        <v>66</v>
      </c>
      <c r="B101" s="9" t="s">
        <v>65</v>
      </c>
      <c r="C101" s="10">
        <v>600</v>
      </c>
      <c r="D101" s="11"/>
      <c r="E101" s="21">
        <f>E102</f>
        <v>7849</v>
      </c>
      <c r="F101" s="21">
        <f>F102</f>
        <v>7809.2</v>
      </c>
    </row>
    <row r="102" spans="1:6" x14ac:dyDescent="0.25">
      <c r="A102" s="8" t="s">
        <v>67</v>
      </c>
      <c r="B102" s="9" t="s">
        <v>65</v>
      </c>
      <c r="C102" s="10">
        <v>600</v>
      </c>
      <c r="D102" s="11" t="s">
        <v>68</v>
      </c>
      <c r="E102" s="21">
        <v>7849</v>
      </c>
      <c r="F102" s="21">
        <f>SUM('[1]8'!H223)</f>
        <v>7809.2</v>
      </c>
    </row>
    <row r="103" spans="1:6" ht="105" x14ac:dyDescent="0.25">
      <c r="A103" s="8" t="s">
        <v>327</v>
      </c>
      <c r="B103" s="9" t="s">
        <v>69</v>
      </c>
      <c r="C103" s="10">
        <v>600</v>
      </c>
      <c r="D103" s="11"/>
      <c r="E103" s="21">
        <f>SUM(E104)</f>
        <v>3061</v>
      </c>
      <c r="F103" s="21">
        <f>SUM(F104)</f>
        <v>2898</v>
      </c>
    </row>
    <row r="104" spans="1:6" x14ac:dyDescent="0.25">
      <c r="A104" s="8" t="s">
        <v>67</v>
      </c>
      <c r="B104" s="9" t="s">
        <v>69</v>
      </c>
      <c r="C104" s="10">
        <v>600</v>
      </c>
      <c r="D104" s="11" t="s">
        <v>68</v>
      </c>
      <c r="E104" s="21">
        <f>SUM('[1]8'!G239)</f>
        <v>3061</v>
      </c>
      <c r="F104" s="21">
        <f>SUM('[1]8'!H239)</f>
        <v>2898</v>
      </c>
    </row>
    <row r="105" spans="1:6" ht="90" x14ac:dyDescent="0.25">
      <c r="A105" s="8" t="s">
        <v>328</v>
      </c>
      <c r="B105" s="9" t="s">
        <v>69</v>
      </c>
      <c r="C105" s="10">
        <v>600</v>
      </c>
      <c r="D105" s="11"/>
      <c r="E105" s="21">
        <f>SUM(E106)</f>
        <v>161.1</v>
      </c>
      <c r="F105" s="21">
        <f>SUM(F106)</f>
        <v>152.5</v>
      </c>
    </row>
    <row r="106" spans="1:6" x14ac:dyDescent="0.25">
      <c r="A106" s="8" t="s">
        <v>67</v>
      </c>
      <c r="B106" s="9" t="s">
        <v>69</v>
      </c>
      <c r="C106" s="10">
        <v>600</v>
      </c>
      <c r="D106" s="11" t="s">
        <v>68</v>
      </c>
      <c r="E106" s="21">
        <f>SUM('[1]8'!G243)</f>
        <v>161.1</v>
      </c>
      <c r="F106" s="21">
        <f>SUM('[1]8'!H243)</f>
        <v>152.5</v>
      </c>
    </row>
    <row r="107" spans="1:6" ht="60" x14ac:dyDescent="0.25">
      <c r="A107" s="8" t="s">
        <v>409</v>
      </c>
      <c r="B107" s="67" t="s">
        <v>410</v>
      </c>
      <c r="C107" s="10"/>
      <c r="D107" s="11"/>
      <c r="E107" s="21">
        <f>SUM(E108+E110)</f>
        <v>13270</v>
      </c>
      <c r="F107" s="21">
        <f>SUM(F108+F110)</f>
        <v>13570</v>
      </c>
    </row>
    <row r="108" spans="1:6" ht="75" x14ac:dyDescent="0.25">
      <c r="A108" s="68" t="s">
        <v>18</v>
      </c>
      <c r="B108" s="67" t="s">
        <v>410</v>
      </c>
      <c r="C108" s="10">
        <v>100</v>
      </c>
      <c r="D108" s="11"/>
      <c r="E108" s="21">
        <f>SUM(E109)</f>
        <v>340.29999999999995</v>
      </c>
      <c r="F108" s="21">
        <f>SUM(F109)</f>
        <v>340.29999999999995</v>
      </c>
    </row>
    <row r="109" spans="1:6" x14ac:dyDescent="0.25">
      <c r="A109" s="8" t="s">
        <v>67</v>
      </c>
      <c r="B109" s="67" t="s">
        <v>410</v>
      </c>
      <c r="C109" s="10">
        <v>100</v>
      </c>
      <c r="D109" s="11" t="s">
        <v>68</v>
      </c>
      <c r="E109" s="21">
        <f>SUM('[1]8'!G227)</f>
        <v>340.29999999999995</v>
      </c>
      <c r="F109" s="21">
        <f>SUM('[1]8'!H227)</f>
        <v>340.29999999999995</v>
      </c>
    </row>
    <row r="110" spans="1:6" ht="105" x14ac:dyDescent="0.25">
      <c r="A110" s="8" t="s">
        <v>327</v>
      </c>
      <c r="B110" s="67" t="s">
        <v>410</v>
      </c>
      <c r="C110" s="10">
        <v>600</v>
      </c>
      <c r="D110" s="11"/>
      <c r="E110" s="21">
        <f>SUM(E111)</f>
        <v>12929.7</v>
      </c>
      <c r="F110" s="21">
        <f>SUM(F111)</f>
        <v>13229.7</v>
      </c>
    </row>
    <row r="111" spans="1:6" x14ac:dyDescent="0.25">
      <c r="A111" s="8" t="s">
        <v>67</v>
      </c>
      <c r="B111" s="67" t="s">
        <v>410</v>
      </c>
      <c r="C111" s="10">
        <v>600</v>
      </c>
      <c r="D111" s="11" t="s">
        <v>68</v>
      </c>
      <c r="E111" s="21">
        <f>SUM('[1]8'!G231)</f>
        <v>12929.7</v>
      </c>
      <c r="F111" s="21">
        <f>SUM('[1]8'!H231)</f>
        <v>13229.7</v>
      </c>
    </row>
    <row r="112" spans="1:6" ht="45" x14ac:dyDescent="0.25">
      <c r="A112" s="14" t="s">
        <v>70</v>
      </c>
      <c r="B112" s="29">
        <v>4320173180</v>
      </c>
      <c r="C112" s="10"/>
      <c r="D112" s="11"/>
      <c r="E112" s="21">
        <f>SUM(E113)</f>
        <v>151.80000000000001</v>
      </c>
      <c r="F112" s="21">
        <f>SUM(F113)</f>
        <v>151.80000000000001</v>
      </c>
    </row>
    <row r="113" spans="1:6" ht="30" x14ac:dyDescent="0.25">
      <c r="A113" s="25" t="s">
        <v>71</v>
      </c>
      <c r="B113" s="29">
        <v>4320173180</v>
      </c>
      <c r="C113" s="10">
        <v>600</v>
      </c>
      <c r="D113" s="11"/>
      <c r="E113" s="21">
        <f>SUM(E114)</f>
        <v>151.80000000000001</v>
      </c>
      <c r="F113" s="21">
        <f>SUM(F114)</f>
        <v>151.80000000000001</v>
      </c>
    </row>
    <row r="114" spans="1:6" x14ac:dyDescent="0.25">
      <c r="A114" s="8" t="s">
        <v>67</v>
      </c>
      <c r="B114" s="29">
        <v>4320173180</v>
      </c>
      <c r="C114" s="10">
        <v>600</v>
      </c>
      <c r="D114" s="11" t="s">
        <v>68</v>
      </c>
      <c r="E114" s="21">
        <f>SUM('[1]8'!G247)</f>
        <v>151.80000000000001</v>
      </c>
      <c r="F114" s="21">
        <f>SUM('[1]8'!H247)</f>
        <v>151.80000000000001</v>
      </c>
    </row>
    <row r="115" spans="1:6" ht="60" x14ac:dyDescent="0.25">
      <c r="A115" s="14" t="s">
        <v>241</v>
      </c>
      <c r="B115" s="29" t="s">
        <v>242</v>
      </c>
      <c r="C115" s="10">
        <v>600</v>
      </c>
      <c r="D115" s="11"/>
      <c r="E115" s="21">
        <f>E116</f>
        <v>8155.3</v>
      </c>
      <c r="F115" s="21">
        <f>F116</f>
        <v>8387.7999999999993</v>
      </c>
    </row>
    <row r="116" spans="1:6" x14ac:dyDescent="0.25">
      <c r="A116" s="8" t="s">
        <v>67</v>
      </c>
      <c r="B116" s="29" t="s">
        <v>242</v>
      </c>
      <c r="C116" s="10">
        <v>600</v>
      </c>
      <c r="D116" s="11" t="s">
        <v>68</v>
      </c>
      <c r="E116" s="21">
        <f>SUM('[1]8'!G251)</f>
        <v>8155.3</v>
      </c>
      <c r="F116" s="21">
        <f>SUM('[1]8'!H251)</f>
        <v>8387.7999999999993</v>
      </c>
    </row>
    <row r="117" spans="1:6" ht="60" x14ac:dyDescent="0.25">
      <c r="A117" s="14" t="s">
        <v>251</v>
      </c>
      <c r="B117" s="29" t="s">
        <v>242</v>
      </c>
      <c r="C117" s="10">
        <v>600</v>
      </c>
      <c r="D117" s="11"/>
      <c r="E117" s="21">
        <f>SUM(E118)</f>
        <v>321</v>
      </c>
      <c r="F117" s="21">
        <f>SUM(F118)</f>
        <v>88.5</v>
      </c>
    </row>
    <row r="118" spans="1:6" x14ac:dyDescent="0.25">
      <c r="A118" s="8" t="s">
        <v>67</v>
      </c>
      <c r="B118" s="29" t="s">
        <v>242</v>
      </c>
      <c r="C118" s="10">
        <v>600</v>
      </c>
      <c r="D118" s="11" t="s">
        <v>68</v>
      </c>
      <c r="E118" s="21">
        <f>SUM('[1]8'!G255)</f>
        <v>321</v>
      </c>
      <c r="F118" s="21">
        <f>SUM('[1]8'!H255)</f>
        <v>88.5</v>
      </c>
    </row>
    <row r="119" spans="1:6" ht="60" x14ac:dyDescent="0.25">
      <c r="A119" s="14" t="s">
        <v>72</v>
      </c>
      <c r="B119" s="30" t="s">
        <v>73</v>
      </c>
      <c r="C119" s="10"/>
      <c r="D119" s="11"/>
      <c r="E119" s="21">
        <f>SUM(E120)</f>
        <v>927.2</v>
      </c>
      <c r="F119" s="21">
        <f>SUM(F120)</f>
        <v>927.2</v>
      </c>
    </row>
    <row r="120" spans="1:6" ht="30" x14ac:dyDescent="0.25">
      <c r="A120" s="25" t="s">
        <v>71</v>
      </c>
      <c r="B120" s="30" t="s">
        <v>73</v>
      </c>
      <c r="C120" s="10">
        <v>600</v>
      </c>
      <c r="D120" s="11"/>
      <c r="E120" s="21">
        <f>SUM(E121)</f>
        <v>927.2</v>
      </c>
      <c r="F120" s="21">
        <f>SUM(F121)</f>
        <v>927.2</v>
      </c>
    </row>
    <row r="121" spans="1:6" x14ac:dyDescent="0.25">
      <c r="A121" s="8" t="s">
        <v>67</v>
      </c>
      <c r="B121" s="30" t="s">
        <v>73</v>
      </c>
      <c r="C121" s="10">
        <v>600</v>
      </c>
      <c r="D121" s="11" t="s">
        <v>68</v>
      </c>
      <c r="E121" s="21">
        <f>SUM('[1]8'!G259)</f>
        <v>927.2</v>
      </c>
      <c r="F121" s="21">
        <f>SUM('[1]8'!H259)</f>
        <v>927.2</v>
      </c>
    </row>
    <row r="122" spans="1:6" ht="60" x14ac:dyDescent="0.25">
      <c r="A122" s="14" t="s">
        <v>74</v>
      </c>
      <c r="B122" s="30" t="s">
        <v>73</v>
      </c>
      <c r="C122" s="10"/>
      <c r="D122" s="11"/>
      <c r="E122" s="21">
        <f>SUM(E123)</f>
        <v>48.8</v>
      </c>
      <c r="F122" s="21">
        <f>SUM(F123)</f>
        <v>48.8</v>
      </c>
    </row>
    <row r="123" spans="1:6" ht="30" x14ac:dyDescent="0.25">
      <c r="A123" s="25" t="s">
        <v>71</v>
      </c>
      <c r="B123" s="30" t="s">
        <v>73</v>
      </c>
      <c r="C123" s="10">
        <v>600</v>
      </c>
      <c r="D123" s="11"/>
      <c r="E123" s="21">
        <f>SUM(E124)</f>
        <v>48.8</v>
      </c>
      <c r="F123" s="21">
        <f>SUM(F124)</f>
        <v>48.8</v>
      </c>
    </row>
    <row r="124" spans="1:6" x14ac:dyDescent="0.25">
      <c r="A124" s="8" t="s">
        <v>67</v>
      </c>
      <c r="B124" s="30" t="s">
        <v>73</v>
      </c>
      <c r="C124" s="10">
        <v>600</v>
      </c>
      <c r="D124" s="11" t="s">
        <v>68</v>
      </c>
      <c r="E124" s="21">
        <f>SUM('[1]8'!G263)</f>
        <v>48.8</v>
      </c>
      <c r="F124" s="21">
        <f>SUM('[1]8'!H263)</f>
        <v>48.8</v>
      </c>
    </row>
    <row r="125" spans="1:6" ht="30" x14ac:dyDescent="0.25">
      <c r="A125" s="25" t="s">
        <v>71</v>
      </c>
      <c r="B125" s="9" t="s">
        <v>65</v>
      </c>
      <c r="C125" s="10">
        <v>600</v>
      </c>
      <c r="D125" s="11"/>
      <c r="E125" s="21">
        <f>E126</f>
        <v>40</v>
      </c>
      <c r="F125" s="21">
        <f>F126</f>
        <v>40</v>
      </c>
    </row>
    <row r="126" spans="1:6" ht="30" x14ac:dyDescent="0.25">
      <c r="A126" s="8" t="s">
        <v>10</v>
      </c>
      <c r="B126" s="9" t="s">
        <v>65</v>
      </c>
      <c r="C126" s="10">
        <v>600</v>
      </c>
      <c r="D126" s="11" t="s">
        <v>11</v>
      </c>
      <c r="E126" s="21">
        <f>SUM('[1]8'!G309)</f>
        <v>40</v>
      </c>
      <c r="F126" s="21">
        <f>SUM('[1]8'!H309)</f>
        <v>40</v>
      </c>
    </row>
    <row r="127" spans="1:6" ht="105" x14ac:dyDescent="0.25">
      <c r="A127" s="31" t="s">
        <v>329</v>
      </c>
      <c r="B127" s="15" t="s">
        <v>75</v>
      </c>
      <c r="C127" s="10"/>
      <c r="D127" s="11"/>
      <c r="E127" s="21">
        <f>E128</f>
        <v>181856.8</v>
      </c>
      <c r="F127" s="21">
        <f>F128</f>
        <v>181856.8</v>
      </c>
    </row>
    <row r="128" spans="1:6" ht="30" x14ac:dyDescent="0.25">
      <c r="A128" s="25" t="s">
        <v>66</v>
      </c>
      <c r="B128" s="9" t="s">
        <v>75</v>
      </c>
      <c r="C128" s="10">
        <v>600</v>
      </c>
      <c r="D128" s="11"/>
      <c r="E128" s="21">
        <f>E129</f>
        <v>181856.8</v>
      </c>
      <c r="F128" s="21">
        <f>F129</f>
        <v>181856.8</v>
      </c>
    </row>
    <row r="129" spans="1:6" x14ac:dyDescent="0.25">
      <c r="A129" s="8" t="s">
        <v>67</v>
      </c>
      <c r="B129" s="9" t="s">
        <v>75</v>
      </c>
      <c r="C129" s="10">
        <v>600</v>
      </c>
      <c r="D129" s="11" t="s">
        <v>68</v>
      </c>
      <c r="E129" s="21">
        <f>SUM('[1]8'!G235)</f>
        <v>181856.8</v>
      </c>
      <c r="F129" s="21">
        <f>SUM('[1]8'!H235)</f>
        <v>181856.8</v>
      </c>
    </row>
    <row r="130" spans="1:6" ht="45" x14ac:dyDescent="0.25">
      <c r="A130" s="25" t="s">
        <v>330</v>
      </c>
      <c r="B130" s="34">
        <v>4320173050</v>
      </c>
      <c r="C130" s="10"/>
      <c r="D130" s="11"/>
      <c r="E130" s="21">
        <f>E131</f>
        <v>6671.2</v>
      </c>
      <c r="F130" s="21">
        <f>F131</f>
        <v>6671.2</v>
      </c>
    </row>
    <row r="131" spans="1:6" ht="45" x14ac:dyDescent="0.25">
      <c r="A131" s="25" t="s">
        <v>76</v>
      </c>
      <c r="B131" s="34">
        <v>4320173050</v>
      </c>
      <c r="C131" s="10">
        <v>600</v>
      </c>
      <c r="D131" s="11"/>
      <c r="E131" s="21">
        <f>E132</f>
        <v>6671.2</v>
      </c>
      <c r="F131" s="21">
        <f>F132</f>
        <v>6671.2</v>
      </c>
    </row>
    <row r="132" spans="1:6" x14ac:dyDescent="0.25">
      <c r="A132" s="8" t="s">
        <v>77</v>
      </c>
      <c r="B132" s="34">
        <v>4320173050</v>
      </c>
      <c r="C132" s="10">
        <v>600</v>
      </c>
      <c r="D132" s="11" t="s">
        <v>78</v>
      </c>
      <c r="E132" s="21">
        <f>SUM('[1]8'!G448)</f>
        <v>6671.2</v>
      </c>
      <c r="F132" s="21">
        <f>SUM('[1]8'!H448)</f>
        <v>6671.2</v>
      </c>
    </row>
    <row r="133" spans="1:6" ht="30" x14ac:dyDescent="0.25">
      <c r="A133" s="25" t="s">
        <v>79</v>
      </c>
      <c r="B133" s="15" t="s">
        <v>80</v>
      </c>
      <c r="C133" s="22"/>
      <c r="D133" s="11"/>
      <c r="E133" s="21">
        <f>E134</f>
        <v>6837.1</v>
      </c>
      <c r="F133" s="21">
        <f>F134+F138</f>
        <v>9918.2999999999993</v>
      </c>
    </row>
    <row r="134" spans="1:6" ht="30" x14ac:dyDescent="0.25">
      <c r="A134" s="12" t="s">
        <v>331</v>
      </c>
      <c r="B134" s="15" t="s">
        <v>81</v>
      </c>
      <c r="C134" s="22"/>
      <c r="D134" s="11"/>
      <c r="E134" s="21">
        <f>E135+E138</f>
        <v>6837.1</v>
      </c>
      <c r="F134" s="21">
        <f>F135+F141+F144</f>
        <v>1468.3</v>
      </c>
    </row>
    <row r="135" spans="1:6" x14ac:dyDescent="0.25">
      <c r="A135" s="12" t="s">
        <v>82</v>
      </c>
      <c r="B135" s="19" t="s">
        <v>83</v>
      </c>
      <c r="C135" s="22"/>
      <c r="D135" s="11"/>
      <c r="E135" s="21">
        <f>E136+E141+E144</f>
        <v>2139.9</v>
      </c>
      <c r="F135" s="21">
        <f>F136</f>
        <v>1314.8</v>
      </c>
    </row>
    <row r="136" spans="1:6" ht="30" x14ac:dyDescent="0.25">
      <c r="A136" s="25" t="s">
        <v>66</v>
      </c>
      <c r="B136" s="19" t="s">
        <v>83</v>
      </c>
      <c r="C136" s="10">
        <v>600</v>
      </c>
      <c r="D136" s="11"/>
      <c r="E136" s="21">
        <f>E137</f>
        <v>1986.4</v>
      </c>
      <c r="F136" s="21">
        <f>F137</f>
        <v>1314.8</v>
      </c>
    </row>
    <row r="137" spans="1:6" x14ac:dyDescent="0.25">
      <c r="A137" s="8" t="s">
        <v>31</v>
      </c>
      <c r="B137" s="19" t="s">
        <v>83</v>
      </c>
      <c r="C137" s="10">
        <v>600</v>
      </c>
      <c r="D137" s="11" t="s">
        <v>32</v>
      </c>
      <c r="E137" s="21">
        <f>SUM('[1]8'!G287)</f>
        <v>1986.4</v>
      </c>
      <c r="F137" s="21">
        <f>SUM('[1]8'!H287)</f>
        <v>1314.8</v>
      </c>
    </row>
    <row r="138" spans="1:6" ht="45" x14ac:dyDescent="0.25">
      <c r="A138" s="12" t="s">
        <v>252</v>
      </c>
      <c r="B138" s="51">
        <v>4330142400</v>
      </c>
      <c r="C138" s="24"/>
      <c r="D138" s="11"/>
      <c r="E138" s="21">
        <f>E139</f>
        <v>4697.2</v>
      </c>
      <c r="F138" s="21">
        <f>F139</f>
        <v>8450</v>
      </c>
    </row>
    <row r="139" spans="1:6" ht="30" x14ac:dyDescent="0.25">
      <c r="A139" s="25" t="s">
        <v>66</v>
      </c>
      <c r="B139" s="51">
        <v>4330142400</v>
      </c>
      <c r="C139" s="24" t="s">
        <v>91</v>
      </c>
      <c r="D139" s="11"/>
      <c r="E139" s="21">
        <f>E140</f>
        <v>4697.2</v>
      </c>
      <c r="F139" s="21">
        <f>F140</f>
        <v>8450</v>
      </c>
    </row>
    <row r="140" spans="1:6" x14ac:dyDescent="0.25">
      <c r="A140" s="8" t="s">
        <v>31</v>
      </c>
      <c r="B140" s="51">
        <v>4330142400</v>
      </c>
      <c r="C140" s="10">
        <v>600</v>
      </c>
      <c r="D140" s="11" t="s">
        <v>32</v>
      </c>
      <c r="E140" s="21">
        <f>SUM('[1]8'!G291)</f>
        <v>4697.2</v>
      </c>
      <c r="F140" s="21">
        <f>SUM('[1]8'!H291)</f>
        <v>8450</v>
      </c>
    </row>
    <row r="141" spans="1:6" ht="30" x14ac:dyDescent="0.25">
      <c r="A141" s="8" t="s">
        <v>332</v>
      </c>
      <c r="B141" s="19" t="s">
        <v>84</v>
      </c>
      <c r="C141" s="10"/>
      <c r="D141" s="11"/>
      <c r="E141" s="21">
        <f>E142</f>
        <v>145</v>
      </c>
      <c r="F141" s="21">
        <f>F142</f>
        <v>145</v>
      </c>
    </row>
    <row r="142" spans="1:6" ht="30" x14ac:dyDescent="0.25">
      <c r="A142" s="25" t="s">
        <v>66</v>
      </c>
      <c r="B142" s="19" t="s">
        <v>84</v>
      </c>
      <c r="C142" s="10">
        <v>600</v>
      </c>
      <c r="D142" s="11"/>
      <c r="E142" s="21">
        <f>E143</f>
        <v>145</v>
      </c>
      <c r="F142" s="21">
        <f>F143</f>
        <v>145</v>
      </c>
    </row>
    <row r="143" spans="1:6" x14ac:dyDescent="0.25">
      <c r="A143" s="8" t="s">
        <v>31</v>
      </c>
      <c r="B143" s="19" t="s">
        <v>84</v>
      </c>
      <c r="C143" s="10">
        <v>600</v>
      </c>
      <c r="D143" s="11" t="s">
        <v>32</v>
      </c>
      <c r="E143" s="21">
        <f>SUM('[1]8'!G295)</f>
        <v>145</v>
      </c>
      <c r="F143" s="21">
        <f>SUM('[1]8'!H295)</f>
        <v>145</v>
      </c>
    </row>
    <row r="144" spans="1:6" ht="30" x14ac:dyDescent="0.25">
      <c r="A144" s="25" t="s">
        <v>71</v>
      </c>
      <c r="B144" s="19" t="s">
        <v>83</v>
      </c>
      <c r="C144" s="10">
        <v>600</v>
      </c>
      <c r="D144" s="11"/>
      <c r="E144" s="21">
        <f>E145</f>
        <v>8.5</v>
      </c>
      <c r="F144" s="21">
        <f>F145</f>
        <v>8.5</v>
      </c>
    </row>
    <row r="145" spans="1:6" ht="30" x14ac:dyDescent="0.25">
      <c r="A145" s="8" t="s">
        <v>10</v>
      </c>
      <c r="B145" s="19" t="s">
        <v>83</v>
      </c>
      <c r="C145" s="10">
        <v>600</v>
      </c>
      <c r="D145" s="11" t="s">
        <v>11</v>
      </c>
      <c r="E145" s="21">
        <f>SUM('[1]8'!G315)</f>
        <v>8.5</v>
      </c>
      <c r="F145" s="21">
        <f>SUM('[1]8'!H315)</f>
        <v>8.5</v>
      </c>
    </row>
    <row r="146" spans="1:6" ht="45" x14ac:dyDescent="0.25">
      <c r="A146" s="25" t="s">
        <v>333</v>
      </c>
      <c r="B146" s="15" t="s">
        <v>311</v>
      </c>
      <c r="C146" s="10"/>
      <c r="D146" s="11"/>
      <c r="E146" s="21">
        <f>E147</f>
        <v>646.4</v>
      </c>
      <c r="F146" s="21">
        <f>F147</f>
        <v>646.4</v>
      </c>
    </row>
    <row r="147" spans="1:6" ht="30" x14ac:dyDescent="0.25">
      <c r="A147" s="12" t="s">
        <v>334</v>
      </c>
      <c r="B147" s="15" t="s">
        <v>85</v>
      </c>
      <c r="C147" s="10"/>
      <c r="D147" s="11"/>
      <c r="E147" s="21">
        <f>E148+E154+E157+E151</f>
        <v>646.4</v>
      </c>
      <c r="F147" s="21">
        <f>F148+F151+F154+F157</f>
        <v>646.4</v>
      </c>
    </row>
    <row r="148" spans="1:6" ht="120" x14ac:dyDescent="0.25">
      <c r="A148" s="32" t="s">
        <v>86</v>
      </c>
      <c r="B148" s="15" t="s">
        <v>87</v>
      </c>
      <c r="C148" s="22"/>
      <c r="D148" s="22"/>
      <c r="E148" s="53">
        <f>E149</f>
        <v>564.6</v>
      </c>
      <c r="F148" s="53">
        <f>F149</f>
        <v>564.6</v>
      </c>
    </row>
    <row r="149" spans="1:6" ht="30" x14ac:dyDescent="0.25">
      <c r="A149" s="17" t="s">
        <v>9</v>
      </c>
      <c r="B149" s="15" t="s">
        <v>87</v>
      </c>
      <c r="C149" s="10">
        <v>600</v>
      </c>
      <c r="D149" s="11"/>
      <c r="E149" s="21">
        <f>E150</f>
        <v>564.6</v>
      </c>
      <c r="F149" s="21">
        <f>F150</f>
        <v>564.6</v>
      </c>
    </row>
    <row r="150" spans="1:6" x14ac:dyDescent="0.25">
      <c r="A150" s="25" t="s">
        <v>88</v>
      </c>
      <c r="B150" s="15" t="s">
        <v>87</v>
      </c>
      <c r="C150" s="10">
        <v>600</v>
      </c>
      <c r="D150" s="11" t="s">
        <v>89</v>
      </c>
      <c r="E150" s="21">
        <f>SUM('[1]8'!G348)</f>
        <v>564.6</v>
      </c>
      <c r="F150" s="21">
        <f>SUM('[1]8'!H348)</f>
        <v>564.6</v>
      </c>
    </row>
    <row r="151" spans="1:6" ht="120" x14ac:dyDescent="0.25">
      <c r="A151" s="32" t="s">
        <v>335</v>
      </c>
      <c r="B151" s="15" t="s">
        <v>87</v>
      </c>
      <c r="C151" s="10"/>
      <c r="D151" s="11"/>
      <c r="E151" s="21">
        <f>E152</f>
        <v>29.8</v>
      </c>
      <c r="F151" s="21">
        <f>F152</f>
        <v>29.8</v>
      </c>
    </row>
    <row r="152" spans="1:6" ht="45" x14ac:dyDescent="0.25">
      <c r="A152" s="25" t="s">
        <v>90</v>
      </c>
      <c r="B152" s="15" t="s">
        <v>87</v>
      </c>
      <c r="C152" s="22" t="s">
        <v>91</v>
      </c>
      <c r="D152" s="22"/>
      <c r="E152" s="21">
        <f>E153</f>
        <v>29.8</v>
      </c>
      <c r="F152" s="21">
        <f>F153</f>
        <v>29.8</v>
      </c>
    </row>
    <row r="153" spans="1:6" x14ac:dyDescent="0.25">
      <c r="A153" s="25" t="s">
        <v>88</v>
      </c>
      <c r="B153" s="15" t="s">
        <v>87</v>
      </c>
      <c r="C153" s="10">
        <v>600</v>
      </c>
      <c r="D153" s="11" t="s">
        <v>89</v>
      </c>
      <c r="E153" s="21">
        <f>SUM('[1]8'!G352)</f>
        <v>29.8</v>
      </c>
      <c r="F153" s="21">
        <f>SUM('[1]8'!H352)</f>
        <v>29.8</v>
      </c>
    </row>
    <row r="154" spans="1:6" ht="30" x14ac:dyDescent="0.25">
      <c r="A154" s="12" t="s">
        <v>253</v>
      </c>
      <c r="B154" s="15" t="s">
        <v>254</v>
      </c>
      <c r="C154" s="10"/>
      <c r="D154" s="11"/>
      <c r="E154" s="21">
        <f>E155</f>
        <v>19.5</v>
      </c>
      <c r="F154" s="21">
        <f>F155</f>
        <v>19.5</v>
      </c>
    </row>
    <row r="155" spans="1:6" ht="45" x14ac:dyDescent="0.25">
      <c r="A155" s="25" t="s">
        <v>90</v>
      </c>
      <c r="B155" s="15" t="s">
        <v>254</v>
      </c>
      <c r="C155" s="10">
        <v>600</v>
      </c>
      <c r="D155" s="11"/>
      <c r="E155" s="21">
        <f>E156</f>
        <v>19.5</v>
      </c>
      <c r="F155" s="21">
        <f>F156</f>
        <v>19.5</v>
      </c>
    </row>
    <row r="156" spans="1:6" x14ac:dyDescent="0.25">
      <c r="A156" s="25" t="s">
        <v>88</v>
      </c>
      <c r="B156" s="15" t="s">
        <v>254</v>
      </c>
      <c r="C156" s="10">
        <v>600</v>
      </c>
      <c r="D156" s="11" t="s">
        <v>89</v>
      </c>
      <c r="E156" s="21">
        <f>SUM('[1]8'!G357)</f>
        <v>19.5</v>
      </c>
      <c r="F156" s="21">
        <f>SUM('[1]8'!H357)</f>
        <v>19.5</v>
      </c>
    </row>
    <row r="157" spans="1:6" ht="30" x14ac:dyDescent="0.25">
      <c r="A157" s="12" t="s">
        <v>255</v>
      </c>
      <c r="B157" s="15" t="s">
        <v>256</v>
      </c>
      <c r="C157" s="10"/>
      <c r="D157" s="11"/>
      <c r="E157" s="21">
        <f>E158</f>
        <v>32.5</v>
      </c>
      <c r="F157" s="21">
        <f>F158</f>
        <v>32.5</v>
      </c>
    </row>
    <row r="158" spans="1:6" ht="45" x14ac:dyDescent="0.25">
      <c r="A158" s="25" t="s">
        <v>90</v>
      </c>
      <c r="B158" s="15" t="s">
        <v>256</v>
      </c>
      <c r="C158" s="10">
        <v>600</v>
      </c>
      <c r="D158" s="11"/>
      <c r="E158" s="21">
        <f>E159</f>
        <v>32.5</v>
      </c>
      <c r="F158" s="21">
        <f>F159</f>
        <v>32.5</v>
      </c>
    </row>
    <row r="159" spans="1:6" x14ac:dyDescent="0.25">
      <c r="A159" s="25" t="s">
        <v>88</v>
      </c>
      <c r="B159" s="15" t="s">
        <v>256</v>
      </c>
      <c r="C159" s="10">
        <v>600</v>
      </c>
      <c r="D159" s="11" t="s">
        <v>89</v>
      </c>
      <c r="E159" s="21">
        <f>SUM('[1]8'!G360)</f>
        <v>32.5</v>
      </c>
      <c r="F159" s="21">
        <f>SUM('[1]8'!H360)</f>
        <v>32.5</v>
      </c>
    </row>
    <row r="160" spans="1:6" ht="30" x14ac:dyDescent="0.25">
      <c r="A160" s="25" t="s">
        <v>336</v>
      </c>
      <c r="B160" s="15" t="s">
        <v>257</v>
      </c>
      <c r="C160" s="10"/>
      <c r="D160" s="11"/>
      <c r="E160" s="21">
        <f>E162+E171+E174</f>
        <v>4481.7000000000007</v>
      </c>
      <c r="F160" s="21">
        <f>F162+F171+F174</f>
        <v>5149.5</v>
      </c>
    </row>
    <row r="161" spans="1:6" ht="60" x14ac:dyDescent="0.25">
      <c r="A161" s="25" t="s">
        <v>258</v>
      </c>
      <c r="B161" s="15" t="s">
        <v>92</v>
      </c>
      <c r="C161" s="10"/>
      <c r="D161" s="11"/>
      <c r="E161" s="21">
        <f>E162+E171+E174</f>
        <v>4481.7000000000007</v>
      </c>
      <c r="F161" s="21">
        <f>F162+F171+F174</f>
        <v>5149.5</v>
      </c>
    </row>
    <row r="162" spans="1:6" ht="30" x14ac:dyDescent="0.25">
      <c r="A162" s="12" t="s">
        <v>337</v>
      </c>
      <c r="B162" s="15" t="s">
        <v>93</v>
      </c>
      <c r="C162" s="10"/>
      <c r="D162" s="11"/>
      <c r="E162" s="21">
        <f>E163+E165+E167+E169</f>
        <v>1886.5</v>
      </c>
      <c r="F162" s="21">
        <f>F163+F165+F167+F169</f>
        <v>1963.5</v>
      </c>
    </row>
    <row r="163" spans="1:6" ht="75" x14ac:dyDescent="0.25">
      <c r="A163" s="14" t="s">
        <v>18</v>
      </c>
      <c r="B163" s="19" t="s">
        <v>93</v>
      </c>
      <c r="C163" s="10">
        <v>100</v>
      </c>
      <c r="D163" s="11"/>
      <c r="E163" s="21">
        <f>E164</f>
        <v>1756.9</v>
      </c>
      <c r="F163" s="21">
        <f>F164</f>
        <v>1833.9</v>
      </c>
    </row>
    <row r="164" spans="1:6" x14ac:dyDescent="0.25">
      <c r="A164" s="8" t="s">
        <v>94</v>
      </c>
      <c r="B164" s="19" t="s">
        <v>93</v>
      </c>
      <c r="C164" s="10">
        <v>100</v>
      </c>
      <c r="D164" s="11" t="s">
        <v>95</v>
      </c>
      <c r="E164" s="21">
        <f>SUM('[1]8'!G368)</f>
        <v>1756.9</v>
      </c>
      <c r="F164" s="21">
        <f>SUM('[1]8'!H368)</f>
        <v>1833.9</v>
      </c>
    </row>
    <row r="165" spans="1:6" ht="30" x14ac:dyDescent="0.25">
      <c r="A165" s="8" t="s">
        <v>33</v>
      </c>
      <c r="B165" s="19" t="s">
        <v>93</v>
      </c>
      <c r="C165" s="10" t="s">
        <v>20</v>
      </c>
      <c r="D165" s="11"/>
      <c r="E165" s="21">
        <f>E166</f>
        <v>120</v>
      </c>
      <c r="F165" s="21">
        <f>F166</f>
        <v>120</v>
      </c>
    </row>
    <row r="166" spans="1:6" x14ac:dyDescent="0.25">
      <c r="A166" s="8" t="s">
        <v>94</v>
      </c>
      <c r="B166" s="19" t="s">
        <v>93</v>
      </c>
      <c r="C166" s="10">
        <v>200</v>
      </c>
      <c r="D166" s="11" t="s">
        <v>95</v>
      </c>
      <c r="E166" s="21">
        <f>SUM('[1]8'!G373)</f>
        <v>120</v>
      </c>
      <c r="F166" s="21">
        <f>SUM('[1]8'!H373)</f>
        <v>120</v>
      </c>
    </row>
    <row r="167" spans="1:6" x14ac:dyDescent="0.25">
      <c r="A167" s="14" t="s">
        <v>21</v>
      </c>
      <c r="B167" s="19" t="s">
        <v>93</v>
      </c>
      <c r="C167" s="10">
        <v>800</v>
      </c>
      <c r="D167" s="11"/>
      <c r="E167" s="21">
        <f>E168</f>
        <v>8.1</v>
      </c>
      <c r="F167" s="21">
        <f>F168</f>
        <v>8.1</v>
      </c>
    </row>
    <row r="168" spans="1:6" x14ac:dyDescent="0.25">
      <c r="A168" s="8" t="s">
        <v>94</v>
      </c>
      <c r="B168" s="19" t="s">
        <v>93</v>
      </c>
      <c r="C168" s="10">
        <v>800</v>
      </c>
      <c r="D168" s="11" t="s">
        <v>95</v>
      </c>
      <c r="E168" s="21">
        <f>SUM('[1]8'!G377)</f>
        <v>8.1</v>
      </c>
      <c r="F168" s="21">
        <f>SUM('[1]8'!H377)</f>
        <v>8.1</v>
      </c>
    </row>
    <row r="169" spans="1:6" ht="30" x14ac:dyDescent="0.25">
      <c r="A169" s="8" t="s">
        <v>33</v>
      </c>
      <c r="B169" s="19" t="s">
        <v>93</v>
      </c>
      <c r="C169" s="10">
        <v>200</v>
      </c>
      <c r="D169" s="11"/>
      <c r="E169" s="21">
        <f>E170</f>
        <v>1.5</v>
      </c>
      <c r="F169" s="21">
        <f>F170</f>
        <v>1.5</v>
      </c>
    </row>
    <row r="170" spans="1:6" ht="30" x14ac:dyDescent="0.25">
      <c r="A170" s="8" t="s">
        <v>10</v>
      </c>
      <c r="B170" s="19" t="s">
        <v>93</v>
      </c>
      <c r="C170" s="10">
        <v>200</v>
      </c>
      <c r="D170" s="11" t="s">
        <v>11</v>
      </c>
      <c r="E170" s="21">
        <f>SUM('[1]8'!G321)</f>
        <v>1.5</v>
      </c>
      <c r="F170" s="21">
        <f>SUM('[1]8'!H325)</f>
        <v>1.5</v>
      </c>
    </row>
    <row r="171" spans="1:6" ht="45" x14ac:dyDescent="0.25">
      <c r="A171" s="12" t="s">
        <v>259</v>
      </c>
      <c r="B171" s="19" t="s">
        <v>96</v>
      </c>
      <c r="C171" s="10"/>
      <c r="D171" s="11"/>
      <c r="E171" s="21">
        <f>E172</f>
        <v>100</v>
      </c>
      <c r="F171" s="21">
        <f>F172</f>
        <v>100</v>
      </c>
    </row>
    <row r="172" spans="1:6" ht="30" x14ac:dyDescent="0.25">
      <c r="A172" s="14" t="s">
        <v>33</v>
      </c>
      <c r="B172" s="19" t="s">
        <v>96</v>
      </c>
      <c r="C172" s="10">
        <v>200</v>
      </c>
      <c r="D172" s="11"/>
      <c r="E172" s="21">
        <f>SUM(E173)</f>
        <v>100</v>
      </c>
      <c r="F172" s="21">
        <f>SUM(F173)</f>
        <v>100</v>
      </c>
    </row>
    <row r="173" spans="1:6" x14ac:dyDescent="0.25">
      <c r="A173" s="8" t="s">
        <v>94</v>
      </c>
      <c r="B173" s="19" t="s">
        <v>96</v>
      </c>
      <c r="C173" s="23">
        <v>200</v>
      </c>
      <c r="D173" s="22" t="s">
        <v>95</v>
      </c>
      <c r="E173" s="21">
        <f>SUM('[1]8'!G382)</f>
        <v>100</v>
      </c>
      <c r="F173" s="21">
        <f>SUM('[1]8'!H382)</f>
        <v>100</v>
      </c>
    </row>
    <row r="174" spans="1:6" ht="30" x14ac:dyDescent="0.25">
      <c r="A174" s="12" t="s">
        <v>260</v>
      </c>
      <c r="B174" s="15" t="s">
        <v>97</v>
      </c>
      <c r="C174" s="10"/>
      <c r="D174" s="11"/>
      <c r="E174" s="21">
        <f>E175+E177+E179</f>
        <v>2495.2000000000003</v>
      </c>
      <c r="F174" s="21">
        <f>F175+F177+F179</f>
        <v>3086</v>
      </c>
    </row>
    <row r="175" spans="1:6" ht="75" x14ac:dyDescent="0.25">
      <c r="A175" s="14" t="s">
        <v>18</v>
      </c>
      <c r="B175" s="15" t="s">
        <v>97</v>
      </c>
      <c r="C175" s="10">
        <v>100</v>
      </c>
      <c r="D175" s="11"/>
      <c r="E175" s="21">
        <f>E176</f>
        <v>2444.7000000000003</v>
      </c>
      <c r="F175" s="21">
        <f>F176</f>
        <v>3035.5</v>
      </c>
    </row>
    <row r="176" spans="1:6" x14ac:dyDescent="0.25">
      <c r="A176" s="8" t="s">
        <v>94</v>
      </c>
      <c r="B176" s="15" t="s">
        <v>97</v>
      </c>
      <c r="C176" s="10">
        <v>100</v>
      </c>
      <c r="D176" s="11" t="s">
        <v>95</v>
      </c>
      <c r="E176" s="21">
        <f>SUM('[1]8'!G386)</f>
        <v>2444.7000000000003</v>
      </c>
      <c r="F176" s="21">
        <f>SUM('[1]8'!H386)</f>
        <v>3035.5</v>
      </c>
    </row>
    <row r="177" spans="1:6" ht="30" x14ac:dyDescent="0.25">
      <c r="A177" s="14" t="s">
        <v>33</v>
      </c>
      <c r="B177" s="15" t="s">
        <v>97</v>
      </c>
      <c r="C177" s="10">
        <v>200</v>
      </c>
      <c r="D177" s="11"/>
      <c r="E177" s="21">
        <f>SUM(E178)</f>
        <v>49</v>
      </c>
      <c r="F177" s="21">
        <f>SUM(F178)</f>
        <v>49</v>
      </c>
    </row>
    <row r="178" spans="1:6" x14ac:dyDescent="0.25">
      <c r="A178" s="8" t="s">
        <v>94</v>
      </c>
      <c r="B178" s="15" t="s">
        <v>97</v>
      </c>
      <c r="C178" s="10">
        <v>200</v>
      </c>
      <c r="D178" s="11" t="s">
        <v>95</v>
      </c>
      <c r="E178" s="21">
        <f>SUM('[1]8'!G391)</f>
        <v>49</v>
      </c>
      <c r="F178" s="21">
        <f>SUM('[1]8'!H391)</f>
        <v>49</v>
      </c>
    </row>
    <row r="179" spans="1:6" ht="30" x14ac:dyDescent="0.25">
      <c r="A179" s="14" t="s">
        <v>33</v>
      </c>
      <c r="B179" s="15" t="s">
        <v>97</v>
      </c>
      <c r="C179" s="10">
        <v>200</v>
      </c>
      <c r="D179" s="11"/>
      <c r="E179" s="21">
        <f>E180</f>
        <v>1.5</v>
      </c>
      <c r="F179" s="21">
        <f>F180</f>
        <v>1.5</v>
      </c>
    </row>
    <row r="180" spans="1:6" ht="30" x14ac:dyDescent="0.25">
      <c r="A180" s="8" t="s">
        <v>10</v>
      </c>
      <c r="B180" s="15" t="s">
        <v>97</v>
      </c>
      <c r="C180" s="10">
        <v>200</v>
      </c>
      <c r="D180" s="11" t="s">
        <v>11</v>
      </c>
      <c r="E180" s="21">
        <f>SUM('[1]8'!G325)</f>
        <v>1.5</v>
      </c>
      <c r="F180" s="21">
        <f>SUM('[1]8'!H325)</f>
        <v>1.5</v>
      </c>
    </row>
    <row r="181" spans="1:6" ht="45" x14ac:dyDescent="0.25">
      <c r="A181" s="12" t="s">
        <v>338</v>
      </c>
      <c r="B181" s="15" t="s">
        <v>98</v>
      </c>
      <c r="C181" s="10"/>
      <c r="D181" s="11"/>
      <c r="E181" s="21">
        <f>E184+E187</f>
        <v>2804.9</v>
      </c>
      <c r="F181" s="21">
        <f>SUM(F182)</f>
        <v>9108.7000000000007</v>
      </c>
    </row>
    <row r="182" spans="1:6" ht="30" x14ac:dyDescent="0.25">
      <c r="A182" s="26" t="s">
        <v>339</v>
      </c>
      <c r="B182" s="15" t="s">
        <v>99</v>
      </c>
      <c r="C182" s="10"/>
      <c r="D182" s="11"/>
      <c r="E182" s="21">
        <f>SUM(E183+E188+E191)</f>
        <v>2804.9</v>
      </c>
      <c r="F182" s="21">
        <f>SUM(F183+F188+F191)</f>
        <v>9108.7000000000007</v>
      </c>
    </row>
    <row r="183" spans="1:6" ht="45" x14ac:dyDescent="0.25">
      <c r="A183" s="57" t="s">
        <v>340</v>
      </c>
      <c r="B183" s="16" t="s">
        <v>100</v>
      </c>
      <c r="C183" s="10"/>
      <c r="D183" s="11"/>
      <c r="E183" s="21">
        <f>SUM(E184+E186)</f>
        <v>2804.9</v>
      </c>
      <c r="F183" s="21">
        <f>SUM(F184+F186)</f>
        <v>1925.3</v>
      </c>
    </row>
    <row r="184" spans="1:6" ht="30" x14ac:dyDescent="0.25">
      <c r="A184" s="14" t="s">
        <v>33</v>
      </c>
      <c r="B184" s="16" t="s">
        <v>100</v>
      </c>
      <c r="C184" s="10">
        <v>200</v>
      </c>
      <c r="D184" s="11"/>
      <c r="E184" s="21">
        <f>E185</f>
        <v>1086.5</v>
      </c>
      <c r="F184" s="21">
        <f>F185</f>
        <v>1086.5</v>
      </c>
    </row>
    <row r="185" spans="1:6" x14ac:dyDescent="0.25">
      <c r="A185" s="8" t="s">
        <v>94</v>
      </c>
      <c r="B185" s="16" t="s">
        <v>100</v>
      </c>
      <c r="C185" s="10">
        <v>200</v>
      </c>
      <c r="D185" s="11" t="s">
        <v>95</v>
      </c>
      <c r="E185" s="21">
        <f>SUM('[1]8'!G398)</f>
        <v>1086.5</v>
      </c>
      <c r="F185" s="21">
        <f>SUM('[1]8'!H398)</f>
        <v>1086.5</v>
      </c>
    </row>
    <row r="186" spans="1:6" ht="30" x14ac:dyDescent="0.25">
      <c r="A186" s="14" t="s">
        <v>9</v>
      </c>
      <c r="B186" s="16" t="s">
        <v>100</v>
      </c>
      <c r="C186" s="10">
        <v>600</v>
      </c>
      <c r="D186" s="11"/>
      <c r="E186" s="21">
        <f>E187</f>
        <v>1718.4</v>
      </c>
      <c r="F186" s="21">
        <f>F187</f>
        <v>838.8</v>
      </c>
    </row>
    <row r="187" spans="1:6" x14ac:dyDescent="0.25">
      <c r="A187" s="8" t="s">
        <v>94</v>
      </c>
      <c r="B187" s="16" t="s">
        <v>100</v>
      </c>
      <c r="C187" s="10">
        <v>600</v>
      </c>
      <c r="D187" s="11" t="s">
        <v>95</v>
      </c>
      <c r="E187" s="21">
        <f>SUM('[1]8'!G401)</f>
        <v>1718.4</v>
      </c>
      <c r="F187" s="21">
        <f>SUM('[1]8'!H401)</f>
        <v>838.8</v>
      </c>
    </row>
    <row r="188" spans="1:6" ht="60" x14ac:dyDescent="0.25">
      <c r="A188" s="14" t="s">
        <v>305</v>
      </c>
      <c r="B188" s="65" t="s">
        <v>411</v>
      </c>
      <c r="C188" s="10"/>
      <c r="D188" s="11"/>
      <c r="E188" s="21">
        <f>SUM(E189)</f>
        <v>0</v>
      </c>
      <c r="F188" s="21">
        <f>SUM(F189)</f>
        <v>6824.2</v>
      </c>
    </row>
    <row r="189" spans="1:6" ht="30" x14ac:dyDescent="0.25">
      <c r="A189" s="25" t="s">
        <v>71</v>
      </c>
      <c r="B189" s="65" t="s">
        <v>411</v>
      </c>
      <c r="C189" s="10">
        <v>600</v>
      </c>
      <c r="D189" s="11"/>
      <c r="E189" s="21">
        <f>SUM(E190)</f>
        <v>0</v>
      </c>
      <c r="F189" s="21">
        <f>SUM(F190)</f>
        <v>6824.2</v>
      </c>
    </row>
    <row r="190" spans="1:6" x14ac:dyDescent="0.25">
      <c r="A190" s="8" t="s">
        <v>67</v>
      </c>
      <c r="B190" s="65" t="s">
        <v>411</v>
      </c>
      <c r="C190" s="10">
        <v>600</v>
      </c>
      <c r="D190" s="11" t="s">
        <v>68</v>
      </c>
      <c r="E190" s="21">
        <f>SUM('[1]8'!G271)</f>
        <v>0</v>
      </c>
      <c r="F190" s="21">
        <f>SUM('[1]8'!H271)</f>
        <v>6824.2</v>
      </c>
    </row>
    <row r="191" spans="1:6" ht="60" x14ac:dyDescent="0.25">
      <c r="A191" s="14" t="s">
        <v>306</v>
      </c>
      <c r="B191" s="65" t="s">
        <v>411</v>
      </c>
      <c r="C191" s="10"/>
      <c r="D191" s="11"/>
      <c r="E191" s="21">
        <f>SUM(E192)</f>
        <v>0</v>
      </c>
      <c r="F191" s="21">
        <f>SUM(F192)</f>
        <v>359.2</v>
      </c>
    </row>
    <row r="192" spans="1:6" ht="30" x14ac:dyDescent="0.25">
      <c r="A192" s="25" t="s">
        <v>71</v>
      </c>
      <c r="B192" s="65" t="s">
        <v>411</v>
      </c>
      <c r="C192" s="10">
        <v>600</v>
      </c>
      <c r="D192" s="11"/>
      <c r="E192" s="21">
        <f>SUM(E193)</f>
        <v>0</v>
      </c>
      <c r="F192" s="21">
        <f>SUM(F193)</f>
        <v>359.2</v>
      </c>
    </row>
    <row r="193" spans="1:6" x14ac:dyDescent="0.25">
      <c r="A193" s="8" t="s">
        <v>67</v>
      </c>
      <c r="B193" s="65" t="s">
        <v>411</v>
      </c>
      <c r="C193" s="10">
        <v>600</v>
      </c>
      <c r="D193" s="11" t="s">
        <v>68</v>
      </c>
      <c r="E193" s="21">
        <f>SUM('[1]8'!G275)</f>
        <v>0</v>
      </c>
      <c r="F193" s="21">
        <f>SUM('[1]8'!H275)</f>
        <v>359.2</v>
      </c>
    </row>
    <row r="194" spans="1:6" x14ac:dyDescent="0.25">
      <c r="A194" s="33" t="s">
        <v>101</v>
      </c>
      <c r="B194" s="15"/>
      <c r="C194" s="10"/>
      <c r="D194" s="11"/>
      <c r="E194" s="21">
        <f>E199+E223+E233+E238+E243+E259+E264+E269+E286+E298+E311+E316+E325+E339+E344+E390+E195+E254</f>
        <v>299413.5</v>
      </c>
      <c r="F194" s="21">
        <f>F199+F223+F233+F238+F243+F259+F264+F269+F286+F298+F311+F316+F325+F339+F344+F390+F195+F254</f>
        <v>272799.3</v>
      </c>
    </row>
    <row r="195" spans="1:6" ht="45" x14ac:dyDescent="0.25">
      <c r="A195" s="14" t="s">
        <v>261</v>
      </c>
      <c r="B195" s="17" t="s">
        <v>262</v>
      </c>
      <c r="C195" s="10"/>
      <c r="D195" s="11"/>
      <c r="E195" s="21">
        <f t="shared" ref="E195:F197" si="0">SUM(E196)</f>
        <v>180</v>
      </c>
      <c r="F195" s="21">
        <f t="shared" si="0"/>
        <v>180</v>
      </c>
    </row>
    <row r="196" spans="1:6" ht="75" x14ac:dyDescent="0.25">
      <c r="A196" s="14" t="s">
        <v>263</v>
      </c>
      <c r="B196" s="17" t="s">
        <v>264</v>
      </c>
      <c r="C196" s="10"/>
      <c r="D196" s="11"/>
      <c r="E196" s="21">
        <f t="shared" si="0"/>
        <v>180</v>
      </c>
      <c r="F196" s="21">
        <f t="shared" si="0"/>
        <v>180</v>
      </c>
    </row>
    <row r="197" spans="1:6" ht="30" x14ac:dyDescent="0.25">
      <c r="A197" s="14" t="s">
        <v>33</v>
      </c>
      <c r="B197" s="17" t="s">
        <v>265</v>
      </c>
      <c r="C197" s="20">
        <v>200</v>
      </c>
      <c r="D197" s="11"/>
      <c r="E197" s="21">
        <f t="shared" si="0"/>
        <v>180</v>
      </c>
      <c r="F197" s="21">
        <f t="shared" si="0"/>
        <v>180</v>
      </c>
    </row>
    <row r="198" spans="1:6" x14ac:dyDescent="0.25">
      <c r="A198" s="14" t="s">
        <v>266</v>
      </c>
      <c r="B198" s="17" t="s">
        <v>265</v>
      </c>
      <c r="C198" s="20">
        <v>200</v>
      </c>
      <c r="D198" s="11" t="s">
        <v>267</v>
      </c>
      <c r="E198" s="21">
        <f>SUM('[1]8'!G779)</f>
        <v>180</v>
      </c>
      <c r="F198" s="21">
        <f>SUM('[1]8'!H779)</f>
        <v>180</v>
      </c>
    </row>
    <row r="199" spans="1:6" ht="30" x14ac:dyDescent="0.25">
      <c r="A199" s="25" t="s">
        <v>341</v>
      </c>
      <c r="B199" s="16" t="s">
        <v>102</v>
      </c>
      <c r="C199" s="10"/>
      <c r="D199" s="11"/>
      <c r="E199" s="21">
        <f>E200+E205+E213+E218</f>
        <v>170.4</v>
      </c>
      <c r="F199" s="21">
        <f>F200+F205+F213+F218</f>
        <v>170.4</v>
      </c>
    </row>
    <row r="200" spans="1:6" ht="45" x14ac:dyDescent="0.25">
      <c r="A200" s="12" t="s">
        <v>342</v>
      </c>
      <c r="B200" s="34">
        <v>4410000000</v>
      </c>
      <c r="C200" s="10"/>
      <c r="D200" s="11"/>
      <c r="E200" s="21">
        <f>E203</f>
        <v>3.6</v>
      </c>
      <c r="F200" s="21">
        <f>F203</f>
        <v>3.6</v>
      </c>
    </row>
    <row r="201" spans="1:6" ht="45" x14ac:dyDescent="0.25">
      <c r="A201" s="12" t="s">
        <v>268</v>
      </c>
      <c r="B201" s="34">
        <v>4410100000</v>
      </c>
      <c r="C201" s="10"/>
      <c r="D201" s="11"/>
      <c r="E201" s="21">
        <f>SUM(E203)</f>
        <v>3.6</v>
      </c>
      <c r="F201" s="21">
        <f>SUM(F203)</f>
        <v>3.6</v>
      </c>
    </row>
    <row r="202" spans="1:6" ht="30" x14ac:dyDescent="0.25">
      <c r="A202" s="12" t="s">
        <v>269</v>
      </c>
      <c r="B202" s="34">
        <v>4410100038</v>
      </c>
      <c r="C202" s="10"/>
      <c r="D202" s="11"/>
      <c r="E202" s="21">
        <f>SUM(E203)</f>
        <v>3.6</v>
      </c>
      <c r="F202" s="21">
        <f>SUM(F203)</f>
        <v>3.6</v>
      </c>
    </row>
    <row r="203" spans="1:6" ht="30" x14ac:dyDescent="0.25">
      <c r="A203" s="14" t="s">
        <v>33</v>
      </c>
      <c r="B203" s="34">
        <v>4410100038</v>
      </c>
      <c r="C203" s="10">
        <v>200</v>
      </c>
      <c r="D203" s="11"/>
      <c r="E203" s="21">
        <f>E204</f>
        <v>3.6</v>
      </c>
      <c r="F203" s="21">
        <f>F204</f>
        <v>3.6</v>
      </c>
    </row>
    <row r="204" spans="1:6" x14ac:dyDescent="0.25">
      <c r="A204" s="25" t="s">
        <v>103</v>
      </c>
      <c r="B204" s="34">
        <v>4410100038</v>
      </c>
      <c r="C204" s="10">
        <v>200</v>
      </c>
      <c r="D204" s="11" t="s">
        <v>89</v>
      </c>
      <c r="E204" s="21">
        <f>SUM('[1]8'!G860)</f>
        <v>3.6</v>
      </c>
      <c r="F204" s="21">
        <f>SUM('[1]8'!H860)</f>
        <v>3.6</v>
      </c>
    </row>
    <row r="205" spans="1:6" ht="75" x14ac:dyDescent="0.25">
      <c r="A205" s="12" t="s">
        <v>343</v>
      </c>
      <c r="B205" s="34">
        <v>4420000000</v>
      </c>
      <c r="C205" s="10"/>
      <c r="D205" s="11"/>
      <c r="E205" s="21">
        <f>SUM(E206)</f>
        <v>139</v>
      </c>
      <c r="F205" s="21">
        <f>SUM(F206)</f>
        <v>139</v>
      </c>
    </row>
    <row r="206" spans="1:6" ht="60" x14ac:dyDescent="0.25">
      <c r="A206" s="12" t="s">
        <v>270</v>
      </c>
      <c r="B206" s="34">
        <v>4420100000</v>
      </c>
      <c r="C206" s="10"/>
      <c r="D206" s="11"/>
      <c r="E206" s="21">
        <f>SUM(E207+E210)</f>
        <v>139</v>
      </c>
      <c r="F206" s="21">
        <f>SUM(F207+F210)</f>
        <v>139</v>
      </c>
    </row>
    <row r="207" spans="1:6" ht="45" x14ac:dyDescent="0.25">
      <c r="A207" s="12" t="s">
        <v>271</v>
      </c>
      <c r="B207" s="34">
        <v>4420100039</v>
      </c>
      <c r="C207" s="10"/>
      <c r="D207" s="11"/>
      <c r="E207" s="21">
        <f>SUM(E208)</f>
        <v>24</v>
      </c>
      <c r="F207" s="21">
        <f>SUM(F208)</f>
        <v>24</v>
      </c>
    </row>
    <row r="208" spans="1:6" ht="30" x14ac:dyDescent="0.25">
      <c r="A208" s="14" t="s">
        <v>33</v>
      </c>
      <c r="B208" s="34">
        <v>4420100039</v>
      </c>
      <c r="C208" s="10">
        <v>200</v>
      </c>
      <c r="D208" s="11"/>
      <c r="E208" s="21">
        <f>E209</f>
        <v>24</v>
      </c>
      <c r="F208" s="21">
        <f>F209</f>
        <v>24</v>
      </c>
    </row>
    <row r="209" spans="1:6" x14ac:dyDescent="0.25">
      <c r="A209" s="25" t="s">
        <v>103</v>
      </c>
      <c r="B209" s="34">
        <v>4420100039</v>
      </c>
      <c r="C209" s="10">
        <v>200</v>
      </c>
      <c r="D209" s="11" t="s">
        <v>89</v>
      </c>
      <c r="E209" s="21">
        <f>SUM('[1]8'!G866)</f>
        <v>24</v>
      </c>
      <c r="F209" s="21">
        <f>SUM('[1]8'!H866)</f>
        <v>24</v>
      </c>
    </row>
    <row r="210" spans="1:6" ht="30" x14ac:dyDescent="0.25">
      <c r="A210" s="14" t="s">
        <v>272</v>
      </c>
      <c r="B210" s="22">
        <v>4420100139</v>
      </c>
      <c r="C210" s="10"/>
      <c r="D210" s="11"/>
      <c r="E210" s="21">
        <v>115</v>
      </c>
      <c r="F210" s="21">
        <v>115</v>
      </c>
    </row>
    <row r="211" spans="1:6" ht="30" x14ac:dyDescent="0.25">
      <c r="A211" s="14" t="s">
        <v>33</v>
      </c>
      <c r="B211" s="22">
        <v>4420100139</v>
      </c>
      <c r="C211" s="10">
        <v>200</v>
      </c>
      <c r="D211" s="11"/>
      <c r="E211" s="21">
        <v>115</v>
      </c>
      <c r="F211" s="21">
        <v>115</v>
      </c>
    </row>
    <row r="212" spans="1:6" x14ac:dyDescent="0.25">
      <c r="A212" s="25" t="s">
        <v>103</v>
      </c>
      <c r="B212" s="34">
        <v>4420100139</v>
      </c>
      <c r="C212" s="10">
        <v>200</v>
      </c>
      <c r="D212" s="11" t="s">
        <v>89</v>
      </c>
      <c r="E212" s="21">
        <f>SUM('[1]8'!G870)</f>
        <v>115</v>
      </c>
      <c r="F212" s="21">
        <f>SUM('[1]8'!H870)</f>
        <v>115</v>
      </c>
    </row>
    <row r="213" spans="1:6" ht="45" x14ac:dyDescent="0.25">
      <c r="A213" s="14" t="s">
        <v>344</v>
      </c>
      <c r="B213" s="34">
        <v>4430000000</v>
      </c>
      <c r="C213" s="10"/>
      <c r="D213" s="11"/>
      <c r="E213" s="21">
        <f>E216</f>
        <v>25.8</v>
      </c>
      <c r="F213" s="21">
        <f>F216</f>
        <v>25.8</v>
      </c>
    </row>
    <row r="214" spans="1:6" ht="60" x14ac:dyDescent="0.25">
      <c r="A214" s="14" t="s">
        <v>104</v>
      </c>
      <c r="B214" s="34">
        <v>4430100000</v>
      </c>
      <c r="C214" s="10"/>
      <c r="D214" s="11"/>
      <c r="E214" s="21">
        <f>SUM(E216)</f>
        <v>25.8</v>
      </c>
      <c r="F214" s="21">
        <f>SUM(F216)</f>
        <v>25.8</v>
      </c>
    </row>
    <row r="215" spans="1:6" ht="45" x14ac:dyDescent="0.25">
      <c r="A215" s="14" t="s">
        <v>273</v>
      </c>
      <c r="B215" s="34">
        <v>4430100040</v>
      </c>
      <c r="C215" s="10"/>
      <c r="D215" s="11"/>
      <c r="E215" s="21">
        <f>SUM(E216)</f>
        <v>25.8</v>
      </c>
      <c r="F215" s="21">
        <f>SUM(F216)</f>
        <v>25.8</v>
      </c>
    </row>
    <row r="216" spans="1:6" ht="30" x14ac:dyDescent="0.25">
      <c r="A216" s="14" t="s">
        <v>33</v>
      </c>
      <c r="B216" s="34">
        <v>4430100040</v>
      </c>
      <c r="C216" s="10">
        <v>200</v>
      </c>
      <c r="D216" s="11"/>
      <c r="E216" s="21">
        <f>E217</f>
        <v>25.8</v>
      </c>
      <c r="F216" s="21">
        <f>F217</f>
        <v>25.8</v>
      </c>
    </row>
    <row r="217" spans="1:6" x14ac:dyDescent="0.25">
      <c r="A217" s="25" t="s">
        <v>103</v>
      </c>
      <c r="B217" s="34">
        <v>4430100040</v>
      </c>
      <c r="C217" s="10">
        <v>200</v>
      </c>
      <c r="D217" s="11" t="s">
        <v>89</v>
      </c>
      <c r="E217" s="21">
        <f>SUM('[1]8'!G876)</f>
        <v>25.8</v>
      </c>
      <c r="F217" s="21">
        <f>SUM('[1]8'!H876)</f>
        <v>25.8</v>
      </c>
    </row>
    <row r="218" spans="1:6" ht="45" x14ac:dyDescent="0.25">
      <c r="A218" s="14" t="s">
        <v>105</v>
      </c>
      <c r="B218" s="34">
        <v>4440000000</v>
      </c>
      <c r="C218" s="10"/>
      <c r="D218" s="11"/>
      <c r="E218" s="21">
        <f>SUM(E221)</f>
        <v>2</v>
      </c>
      <c r="F218" s="21">
        <f>SUM(F221)</f>
        <v>2</v>
      </c>
    </row>
    <row r="219" spans="1:6" x14ac:dyDescent="0.25">
      <c r="A219" s="14" t="s">
        <v>345</v>
      </c>
      <c r="B219" s="34">
        <v>4440100000</v>
      </c>
      <c r="C219" s="10"/>
      <c r="D219" s="11"/>
      <c r="E219" s="21">
        <f>SUM(E221)</f>
        <v>2</v>
      </c>
      <c r="F219" s="21">
        <f>SUM(F221)</f>
        <v>2</v>
      </c>
    </row>
    <row r="220" spans="1:6" x14ac:dyDescent="0.25">
      <c r="A220" s="14" t="s">
        <v>274</v>
      </c>
      <c r="B220" s="34">
        <v>4440100041</v>
      </c>
      <c r="C220" s="10"/>
      <c r="D220" s="11"/>
      <c r="E220" s="21">
        <f>SUM(E221)</f>
        <v>2</v>
      </c>
      <c r="F220" s="21">
        <f>SUM(F222)</f>
        <v>2</v>
      </c>
    </row>
    <row r="221" spans="1:6" ht="30" x14ac:dyDescent="0.25">
      <c r="A221" s="14" t="s">
        <v>33</v>
      </c>
      <c r="B221" s="34">
        <v>4440100041</v>
      </c>
      <c r="C221" s="10">
        <v>200</v>
      </c>
      <c r="D221" s="11"/>
      <c r="E221" s="21">
        <f>SUM(E222)</f>
        <v>2</v>
      </c>
      <c r="F221" s="21">
        <f>SUM(F222)</f>
        <v>2</v>
      </c>
    </row>
    <row r="222" spans="1:6" x14ac:dyDescent="0.25">
      <c r="A222" s="25" t="s">
        <v>103</v>
      </c>
      <c r="B222" s="34">
        <v>4440100041</v>
      </c>
      <c r="C222" s="10">
        <v>200</v>
      </c>
      <c r="D222" s="11" t="s">
        <v>89</v>
      </c>
      <c r="E222" s="21">
        <f>SUM('[2]9'!G872)</f>
        <v>2</v>
      </c>
      <c r="F222" s="21">
        <f>SUM('[2]9'!H872)</f>
        <v>2</v>
      </c>
    </row>
    <row r="223" spans="1:6" ht="45" x14ac:dyDescent="0.25">
      <c r="A223" s="35" t="s">
        <v>244</v>
      </c>
      <c r="B223" s="34">
        <v>4600000000</v>
      </c>
      <c r="C223" s="10"/>
      <c r="D223" s="11"/>
      <c r="E223" s="21">
        <f>SUM(E224)</f>
        <v>158142.79999999999</v>
      </c>
      <c r="F223" s="21">
        <f>SUM(F224)</f>
        <v>146149.79999999999</v>
      </c>
    </row>
    <row r="224" spans="1:6" ht="75" x14ac:dyDescent="0.25">
      <c r="A224" s="35" t="s">
        <v>346</v>
      </c>
      <c r="B224" s="58">
        <v>4600100000</v>
      </c>
      <c r="C224" s="10"/>
      <c r="D224" s="11"/>
      <c r="E224" s="21">
        <f>SUM(E225+E230)</f>
        <v>158142.79999999999</v>
      </c>
      <c r="F224" s="21">
        <f>SUM(F225+F230)</f>
        <v>146149.79999999999</v>
      </c>
    </row>
    <row r="225" spans="1:6" ht="75" x14ac:dyDescent="0.25">
      <c r="A225" s="12" t="s">
        <v>243</v>
      </c>
      <c r="B225" s="58">
        <v>4600100043</v>
      </c>
      <c r="C225" s="10"/>
      <c r="D225" s="11"/>
      <c r="E225" s="21">
        <f>SUM(E226+E228)</f>
        <v>4310</v>
      </c>
      <c r="F225" s="21">
        <f>SUM(F226+F228)</f>
        <v>758</v>
      </c>
    </row>
    <row r="226" spans="1:6" ht="30" x14ac:dyDescent="0.25">
      <c r="A226" s="14" t="s">
        <v>33</v>
      </c>
      <c r="B226" s="58">
        <v>4600100043</v>
      </c>
      <c r="C226" s="10">
        <v>200</v>
      </c>
      <c r="D226" s="11"/>
      <c r="E226" s="21">
        <f>E227</f>
        <v>0</v>
      </c>
      <c r="F226" s="21">
        <f>F227</f>
        <v>758</v>
      </c>
    </row>
    <row r="227" spans="1:6" x14ac:dyDescent="0.25">
      <c r="A227" s="12" t="s">
        <v>106</v>
      </c>
      <c r="B227" s="58">
        <v>4600100043</v>
      </c>
      <c r="C227" s="10">
        <v>200</v>
      </c>
      <c r="D227" s="11" t="s">
        <v>107</v>
      </c>
      <c r="E227" s="21">
        <f>SUM('[1]8'!G686)</f>
        <v>0</v>
      </c>
      <c r="F227" s="21">
        <f>SUM('[2]9'!H700)</f>
        <v>758</v>
      </c>
    </row>
    <row r="228" spans="1:6" ht="30" x14ac:dyDescent="0.25">
      <c r="A228" s="14" t="s">
        <v>9</v>
      </c>
      <c r="B228" s="58">
        <v>4600100043</v>
      </c>
      <c r="C228" s="10">
        <v>600</v>
      </c>
      <c r="D228" s="11"/>
      <c r="E228" s="21">
        <f>SUM(E229)</f>
        <v>4310</v>
      </c>
      <c r="F228" s="21">
        <f>SUM(F229)</f>
        <v>0</v>
      </c>
    </row>
    <row r="229" spans="1:6" x14ac:dyDescent="0.25">
      <c r="A229" s="14" t="s">
        <v>94</v>
      </c>
      <c r="B229" s="58">
        <v>4600100043</v>
      </c>
      <c r="C229" s="10">
        <v>600</v>
      </c>
      <c r="D229" s="11" t="s">
        <v>68</v>
      </c>
      <c r="E229" s="21">
        <v>4310</v>
      </c>
      <c r="F229" s="21">
        <f>SUM('[1]8'!H408)</f>
        <v>0</v>
      </c>
    </row>
    <row r="230" spans="1:6" ht="150" x14ac:dyDescent="0.25">
      <c r="A230" s="14" t="s">
        <v>412</v>
      </c>
      <c r="B230" s="69" t="s">
        <v>404</v>
      </c>
      <c r="C230" s="10"/>
      <c r="D230" s="11"/>
      <c r="E230" s="21">
        <f>SUM(E231)</f>
        <v>153832.79999999999</v>
      </c>
      <c r="F230" s="21">
        <f>SUM(F231)</f>
        <v>145391.79999999999</v>
      </c>
    </row>
    <row r="231" spans="1:6" ht="30" x14ac:dyDescent="0.25">
      <c r="A231" s="14" t="s">
        <v>413</v>
      </c>
      <c r="B231" s="69" t="s">
        <v>404</v>
      </c>
      <c r="C231" s="10">
        <v>400</v>
      </c>
      <c r="D231" s="11"/>
      <c r="E231" s="21">
        <f>SUM(E232)</f>
        <v>153832.79999999999</v>
      </c>
      <c r="F231" s="21">
        <f>SUM(F232)</f>
        <v>145391.79999999999</v>
      </c>
    </row>
    <row r="232" spans="1:6" x14ac:dyDescent="0.25">
      <c r="A232" s="14" t="s">
        <v>108</v>
      </c>
      <c r="B232" s="69" t="s">
        <v>404</v>
      </c>
      <c r="C232" s="10">
        <v>400</v>
      </c>
      <c r="D232" s="11" t="s">
        <v>109</v>
      </c>
      <c r="E232" s="21">
        <v>153832.79999999999</v>
      </c>
      <c r="F232" s="21">
        <v>145391.79999999999</v>
      </c>
    </row>
    <row r="233" spans="1:6" ht="60" x14ac:dyDescent="0.25">
      <c r="A233" s="12" t="s">
        <v>347</v>
      </c>
      <c r="B233" s="36" t="s">
        <v>110</v>
      </c>
      <c r="C233" s="10"/>
      <c r="D233" s="11"/>
      <c r="E233" s="21">
        <f>E236</f>
        <v>15</v>
      </c>
      <c r="F233" s="21">
        <f>F236</f>
        <v>15</v>
      </c>
    </row>
    <row r="234" spans="1:6" ht="60" x14ac:dyDescent="0.25">
      <c r="A234" s="12" t="s">
        <v>111</v>
      </c>
      <c r="B234" s="59">
        <v>4700100000</v>
      </c>
      <c r="C234" s="10"/>
      <c r="D234" s="11"/>
      <c r="E234" s="21">
        <f>SUM(E236)</f>
        <v>15</v>
      </c>
      <c r="F234" s="21">
        <f>SUM(F236)</f>
        <v>15</v>
      </c>
    </row>
    <row r="235" spans="1:6" ht="60" x14ac:dyDescent="0.25">
      <c r="A235" s="12" t="s">
        <v>275</v>
      </c>
      <c r="B235" s="37" t="s">
        <v>112</v>
      </c>
      <c r="C235" s="10"/>
      <c r="D235" s="11"/>
      <c r="E235" s="21">
        <f>SUM(E236)</f>
        <v>15</v>
      </c>
      <c r="F235" s="21">
        <f>SUM(F236)</f>
        <v>15</v>
      </c>
    </row>
    <row r="236" spans="1:6" ht="30" x14ac:dyDescent="0.25">
      <c r="A236" s="14" t="s">
        <v>33</v>
      </c>
      <c r="B236" s="37" t="s">
        <v>112</v>
      </c>
      <c r="C236" s="10">
        <v>200</v>
      </c>
      <c r="D236" s="11"/>
      <c r="E236" s="21">
        <f>E237</f>
        <v>15</v>
      </c>
      <c r="F236" s="21">
        <f>F237</f>
        <v>15</v>
      </c>
    </row>
    <row r="237" spans="1:6" x14ac:dyDescent="0.25">
      <c r="A237" s="12" t="s">
        <v>113</v>
      </c>
      <c r="B237" s="37" t="s">
        <v>112</v>
      </c>
      <c r="C237" s="10">
        <v>200</v>
      </c>
      <c r="D237" s="11" t="s">
        <v>114</v>
      </c>
      <c r="E237" s="21">
        <f>SUM('[1]8'!G786)</f>
        <v>15</v>
      </c>
      <c r="F237" s="21">
        <f>SUM('[1]8'!H786)</f>
        <v>15</v>
      </c>
    </row>
    <row r="238" spans="1:6" ht="45" x14ac:dyDescent="0.25">
      <c r="A238" s="25" t="s">
        <v>348</v>
      </c>
      <c r="B238" s="15" t="s">
        <v>115</v>
      </c>
      <c r="C238" s="10"/>
      <c r="D238" s="11"/>
      <c r="E238" s="21">
        <f>SUM(E240)</f>
        <v>100</v>
      </c>
      <c r="F238" s="21">
        <f>SUM(F240)</f>
        <v>100</v>
      </c>
    </row>
    <row r="239" spans="1:6" ht="75" x14ac:dyDescent="0.25">
      <c r="A239" s="12" t="s">
        <v>349</v>
      </c>
      <c r="B239" s="34">
        <v>4800100000</v>
      </c>
      <c r="C239" s="10"/>
      <c r="D239" s="11"/>
      <c r="E239" s="21">
        <f>SUM(E240)</f>
        <v>100</v>
      </c>
      <c r="F239" s="21">
        <f>SUM(F240)</f>
        <v>100</v>
      </c>
    </row>
    <row r="240" spans="1:6" ht="75" x14ac:dyDescent="0.25">
      <c r="A240" s="60" t="s">
        <v>350</v>
      </c>
      <c r="B240" s="16" t="s">
        <v>116</v>
      </c>
      <c r="C240" s="10"/>
      <c r="D240" s="11"/>
      <c r="E240" s="21">
        <f>SUM(E241)</f>
        <v>100</v>
      </c>
      <c r="F240" s="21">
        <f>SUM(F241)</f>
        <v>100</v>
      </c>
    </row>
    <row r="241" spans="1:6" ht="30" x14ac:dyDescent="0.25">
      <c r="A241" s="14" t="s">
        <v>33</v>
      </c>
      <c r="B241" s="16" t="s">
        <v>116</v>
      </c>
      <c r="C241" s="10">
        <v>200</v>
      </c>
      <c r="D241" s="11"/>
      <c r="E241" s="21">
        <f>E242</f>
        <v>100</v>
      </c>
      <c r="F241" s="21">
        <f>F242</f>
        <v>100</v>
      </c>
    </row>
    <row r="242" spans="1:6" x14ac:dyDescent="0.25">
      <c r="A242" s="12" t="s">
        <v>94</v>
      </c>
      <c r="B242" s="16" t="s">
        <v>116</v>
      </c>
      <c r="C242" s="10">
        <v>200</v>
      </c>
      <c r="D242" s="11" t="s">
        <v>95</v>
      </c>
      <c r="E242" s="21">
        <f>SUM('[1]8'!G414)</f>
        <v>100</v>
      </c>
      <c r="F242" s="21">
        <f>SUM('[1]8'!H414)</f>
        <v>100</v>
      </c>
    </row>
    <row r="243" spans="1:6" ht="45" x14ac:dyDescent="0.25">
      <c r="A243" s="25" t="s">
        <v>351</v>
      </c>
      <c r="B243" s="16" t="s">
        <v>117</v>
      </c>
      <c r="C243" s="10"/>
      <c r="D243" s="11"/>
      <c r="E243" s="21">
        <f>E248+E245</f>
        <v>3960.8</v>
      </c>
      <c r="F243" s="21">
        <f>F248+F245</f>
        <v>19262.599999999999</v>
      </c>
    </row>
    <row r="244" spans="1:6" ht="75" x14ac:dyDescent="0.25">
      <c r="A244" s="25" t="s">
        <v>352</v>
      </c>
      <c r="B244" s="34">
        <v>4900100000</v>
      </c>
      <c r="C244" s="10"/>
      <c r="D244" s="11"/>
      <c r="E244" s="21">
        <f>E248+E245</f>
        <v>3960.8</v>
      </c>
      <c r="F244" s="21">
        <f>F248+F245</f>
        <v>19262.599999999999</v>
      </c>
    </row>
    <row r="245" spans="1:6" ht="75" x14ac:dyDescent="0.25">
      <c r="A245" s="38" t="s">
        <v>353</v>
      </c>
      <c r="B245" s="34">
        <v>4900100096</v>
      </c>
      <c r="C245" s="10"/>
      <c r="D245" s="11"/>
      <c r="E245" s="21">
        <f>SUM(E246)</f>
        <v>518.20000000000005</v>
      </c>
      <c r="F245" s="21">
        <f>SUM(F246)</f>
        <v>15235.8</v>
      </c>
    </row>
    <row r="246" spans="1:6" ht="30" x14ac:dyDescent="0.25">
      <c r="A246" s="14" t="s">
        <v>33</v>
      </c>
      <c r="B246" s="34">
        <v>4900100096</v>
      </c>
      <c r="C246" s="10">
        <v>200</v>
      </c>
      <c r="D246" s="11"/>
      <c r="E246" s="21">
        <f>SUM(E247)</f>
        <v>518.20000000000005</v>
      </c>
      <c r="F246" s="21">
        <f>SUM(F247)</f>
        <v>15235.8</v>
      </c>
    </row>
    <row r="247" spans="1:6" ht="45" x14ac:dyDescent="0.25">
      <c r="A247" s="12" t="s">
        <v>119</v>
      </c>
      <c r="B247" s="34">
        <v>4900100096</v>
      </c>
      <c r="C247" s="10">
        <v>200</v>
      </c>
      <c r="D247" s="11" t="s">
        <v>120</v>
      </c>
      <c r="E247" s="21">
        <f>SUM('[1]8'!G747)</f>
        <v>518.20000000000005</v>
      </c>
      <c r="F247" s="21">
        <f>SUM('[1]8'!H747)</f>
        <v>15235.8</v>
      </c>
    </row>
    <row r="248" spans="1:6" ht="45" x14ac:dyDescent="0.25">
      <c r="A248" s="14" t="s">
        <v>354</v>
      </c>
      <c r="B248" s="16" t="s">
        <v>118</v>
      </c>
      <c r="C248" s="10"/>
      <c r="D248" s="11"/>
      <c r="E248" s="21">
        <f>E249+E251+E253</f>
        <v>3442.6000000000004</v>
      </c>
      <c r="F248" s="21">
        <f>F249+F251+F253</f>
        <v>4026.8</v>
      </c>
    </row>
    <row r="249" spans="1:6" ht="45" x14ac:dyDescent="0.25">
      <c r="A249" s="25" t="s">
        <v>121</v>
      </c>
      <c r="B249" s="16" t="s">
        <v>118</v>
      </c>
      <c r="C249" s="10">
        <v>100</v>
      </c>
      <c r="D249" s="11"/>
      <c r="E249" s="21">
        <f>SUM(E250)</f>
        <v>3284.8</v>
      </c>
      <c r="F249" s="21">
        <f>SUM(F250)</f>
        <v>3869</v>
      </c>
    </row>
    <row r="250" spans="1:6" ht="45" x14ac:dyDescent="0.25">
      <c r="A250" s="12" t="s">
        <v>119</v>
      </c>
      <c r="B250" s="16" t="s">
        <v>118</v>
      </c>
      <c r="C250" s="10">
        <v>100</v>
      </c>
      <c r="D250" s="11" t="s">
        <v>120</v>
      </c>
      <c r="E250" s="21">
        <f>SUM('[1]8'!G751)</f>
        <v>3284.8</v>
      </c>
      <c r="F250" s="21">
        <f>SUM('[1]8'!H751)</f>
        <v>3869</v>
      </c>
    </row>
    <row r="251" spans="1:6" ht="30" x14ac:dyDescent="0.25">
      <c r="A251" s="14" t="s">
        <v>33</v>
      </c>
      <c r="B251" s="16" t="s">
        <v>118</v>
      </c>
      <c r="C251" s="10">
        <v>200</v>
      </c>
      <c r="D251" s="11"/>
      <c r="E251" s="21">
        <f>E252</f>
        <v>117.80000000000001</v>
      </c>
      <c r="F251" s="21">
        <f>F252</f>
        <v>117.80000000000001</v>
      </c>
    </row>
    <row r="252" spans="1:6" ht="45" x14ac:dyDescent="0.25">
      <c r="A252" s="12" t="s">
        <v>119</v>
      </c>
      <c r="B252" s="16" t="s">
        <v>118</v>
      </c>
      <c r="C252" s="10">
        <v>200</v>
      </c>
      <c r="D252" s="11" t="s">
        <v>120</v>
      </c>
      <c r="E252" s="21">
        <f>SUM('[1]8'!G756)</f>
        <v>117.80000000000001</v>
      </c>
      <c r="F252" s="21">
        <f>SUM('[1]8'!H756)</f>
        <v>117.80000000000001</v>
      </c>
    </row>
    <row r="253" spans="1:6" ht="30" x14ac:dyDescent="0.25">
      <c r="A253" s="12" t="s">
        <v>10</v>
      </c>
      <c r="B253" s="16" t="s">
        <v>118</v>
      </c>
      <c r="C253" s="10">
        <v>200</v>
      </c>
      <c r="D253" s="11" t="s">
        <v>11</v>
      </c>
      <c r="E253" s="21">
        <f>SUM('[1]8'!G851)</f>
        <v>40</v>
      </c>
      <c r="F253" s="21">
        <f>SUM('[1]8'!H851)</f>
        <v>40</v>
      </c>
    </row>
    <row r="254" spans="1:6" ht="45" x14ac:dyDescent="0.25">
      <c r="A254" s="27" t="s">
        <v>276</v>
      </c>
      <c r="B254" s="34">
        <v>5000000000</v>
      </c>
      <c r="C254" s="10"/>
      <c r="D254" s="11"/>
      <c r="E254" s="21">
        <f>SUM(E257)</f>
        <v>6</v>
      </c>
      <c r="F254" s="21">
        <f>SUM(F258)</f>
        <v>30</v>
      </c>
    </row>
    <row r="255" spans="1:6" ht="45" x14ac:dyDescent="0.25">
      <c r="A255" s="27" t="s">
        <v>355</v>
      </c>
      <c r="B255" s="34">
        <v>5000100000</v>
      </c>
      <c r="C255" s="10"/>
      <c r="D255" s="11"/>
      <c r="E255" s="21">
        <f t="shared" ref="E255:F257" si="1">SUM(E256)</f>
        <v>6</v>
      </c>
      <c r="F255" s="21">
        <f t="shared" si="1"/>
        <v>30</v>
      </c>
    </row>
    <row r="256" spans="1:6" ht="30" x14ac:dyDescent="0.25">
      <c r="A256" s="27" t="s">
        <v>356</v>
      </c>
      <c r="B256" s="16" t="s">
        <v>122</v>
      </c>
      <c r="C256" s="10"/>
      <c r="D256" s="11"/>
      <c r="E256" s="21">
        <f t="shared" si="1"/>
        <v>6</v>
      </c>
      <c r="F256" s="21">
        <f t="shared" si="1"/>
        <v>30</v>
      </c>
    </row>
    <row r="257" spans="1:6" ht="30" x14ac:dyDescent="0.25">
      <c r="A257" s="14" t="s">
        <v>33</v>
      </c>
      <c r="B257" s="16" t="s">
        <v>122</v>
      </c>
      <c r="C257" s="10">
        <v>200</v>
      </c>
      <c r="D257" s="11"/>
      <c r="E257" s="21">
        <f t="shared" si="1"/>
        <v>6</v>
      </c>
      <c r="F257" s="21">
        <f t="shared" si="1"/>
        <v>30</v>
      </c>
    </row>
    <row r="258" spans="1:6" ht="30" x14ac:dyDescent="0.25">
      <c r="A258" s="12" t="s">
        <v>10</v>
      </c>
      <c r="B258" s="16" t="s">
        <v>122</v>
      </c>
      <c r="C258" s="10">
        <v>200</v>
      </c>
      <c r="D258" s="11" t="s">
        <v>11</v>
      </c>
      <c r="E258" s="21">
        <f>SUM('[1]8'!G75+'[1]8'!G543+'[1]8'!G839)</f>
        <v>6</v>
      </c>
      <c r="F258" s="21">
        <f>SUM('[1]8'!H340+'[1]8'!H839+'[1]8'!H543+'[1]8'!H75)</f>
        <v>30</v>
      </c>
    </row>
    <row r="259" spans="1:6" ht="45" x14ac:dyDescent="0.25">
      <c r="A259" s="25" t="s">
        <v>357</v>
      </c>
      <c r="B259" s="15" t="s">
        <v>123</v>
      </c>
      <c r="C259" s="10"/>
      <c r="D259" s="11"/>
      <c r="E259" s="21">
        <f>E262</f>
        <v>9</v>
      </c>
      <c r="F259" s="21">
        <f>F262</f>
        <v>9</v>
      </c>
    </row>
    <row r="260" spans="1:6" ht="60" x14ac:dyDescent="0.25">
      <c r="A260" s="25" t="s">
        <v>124</v>
      </c>
      <c r="B260" s="15" t="s">
        <v>277</v>
      </c>
      <c r="C260" s="10"/>
      <c r="D260" s="11"/>
      <c r="E260" s="21">
        <f>SUM(E262)</f>
        <v>9</v>
      </c>
      <c r="F260" s="21">
        <f>SUM(F262)</f>
        <v>9</v>
      </c>
    </row>
    <row r="261" spans="1:6" ht="60" x14ac:dyDescent="0.25">
      <c r="A261" s="25" t="s">
        <v>278</v>
      </c>
      <c r="B261" s="15" t="s">
        <v>125</v>
      </c>
      <c r="C261" s="10"/>
      <c r="D261" s="11"/>
      <c r="E261" s="21">
        <f>SUM(E262)</f>
        <v>9</v>
      </c>
      <c r="F261" s="21">
        <f>SUM(F262)</f>
        <v>9</v>
      </c>
    </row>
    <row r="262" spans="1:6" ht="30" x14ac:dyDescent="0.25">
      <c r="A262" s="14" t="s">
        <v>33</v>
      </c>
      <c r="B262" s="15" t="s">
        <v>125</v>
      </c>
      <c r="C262" s="10">
        <v>200</v>
      </c>
      <c r="D262" s="11"/>
      <c r="E262" s="21">
        <f>E263</f>
        <v>9</v>
      </c>
      <c r="F262" s="21">
        <f>F263</f>
        <v>9</v>
      </c>
    </row>
    <row r="263" spans="1:6" ht="30" x14ac:dyDescent="0.25">
      <c r="A263" s="12" t="s">
        <v>126</v>
      </c>
      <c r="B263" s="15" t="s">
        <v>125</v>
      </c>
      <c r="C263" s="10">
        <v>200</v>
      </c>
      <c r="D263" s="11" t="s">
        <v>127</v>
      </c>
      <c r="E263" s="21">
        <f>SUM('[1]8'!G765)</f>
        <v>9</v>
      </c>
      <c r="F263" s="21">
        <f>SUM('[1]8'!H765)</f>
        <v>9</v>
      </c>
    </row>
    <row r="264" spans="1:6" ht="60" x14ac:dyDescent="0.25">
      <c r="A264" s="25" t="s">
        <v>358</v>
      </c>
      <c r="B264" s="16" t="s">
        <v>128</v>
      </c>
      <c r="C264" s="10"/>
      <c r="D264" s="11"/>
      <c r="E264" s="21">
        <f>E267</f>
        <v>8.4</v>
      </c>
      <c r="F264" s="21">
        <f>F267</f>
        <v>8.4</v>
      </c>
    </row>
    <row r="265" spans="1:6" ht="75" x14ac:dyDescent="0.25">
      <c r="A265" s="25" t="s">
        <v>359</v>
      </c>
      <c r="B265" s="34">
        <v>5200100000</v>
      </c>
      <c r="C265" s="10"/>
      <c r="D265" s="11"/>
      <c r="E265" s="21">
        <f>SUM(E267)</f>
        <v>8.4</v>
      </c>
      <c r="F265" s="21">
        <f>SUM(F267)</f>
        <v>8.4</v>
      </c>
    </row>
    <row r="266" spans="1:6" ht="60" x14ac:dyDescent="0.25">
      <c r="A266" s="25" t="s">
        <v>360</v>
      </c>
      <c r="B266" s="16" t="s">
        <v>129</v>
      </c>
      <c r="C266" s="10"/>
      <c r="D266" s="11"/>
      <c r="E266" s="21">
        <f>SUM(E267)</f>
        <v>8.4</v>
      </c>
      <c r="F266" s="21">
        <f>SUM(F267)</f>
        <v>8.4</v>
      </c>
    </row>
    <row r="267" spans="1:6" ht="30" x14ac:dyDescent="0.25">
      <c r="A267" s="14" t="s">
        <v>33</v>
      </c>
      <c r="B267" s="16" t="s">
        <v>129</v>
      </c>
      <c r="C267" s="10">
        <v>200</v>
      </c>
      <c r="D267" s="11"/>
      <c r="E267" s="21">
        <f>E268</f>
        <v>8.4</v>
      </c>
      <c r="F267" s="21">
        <f>F268</f>
        <v>8.4</v>
      </c>
    </row>
    <row r="268" spans="1:6" ht="30" x14ac:dyDescent="0.25">
      <c r="A268" s="12" t="s">
        <v>126</v>
      </c>
      <c r="B268" s="16" t="s">
        <v>129</v>
      </c>
      <c r="C268" s="10">
        <v>200</v>
      </c>
      <c r="D268" s="11" t="s">
        <v>127</v>
      </c>
      <c r="E268" s="21">
        <f>SUM('[1]8'!G771)</f>
        <v>8.4</v>
      </c>
      <c r="F268" s="21">
        <f>SUM('[1]8'!H771)</f>
        <v>8.4</v>
      </c>
    </row>
    <row r="269" spans="1:6" ht="45" x14ac:dyDescent="0.25">
      <c r="A269" s="12" t="s">
        <v>361</v>
      </c>
      <c r="B269" s="15" t="s">
        <v>130</v>
      </c>
      <c r="C269" s="10"/>
      <c r="D269" s="11"/>
      <c r="E269" s="21">
        <f>E272+E274+E278+E280+E282+E284+E276</f>
        <v>318.5</v>
      </c>
      <c r="F269" s="21">
        <f>F272+F274+F278+F280+F282+F284+F276</f>
        <v>257.10000000000002</v>
      </c>
    </row>
    <row r="270" spans="1:6" ht="75" x14ac:dyDescent="0.25">
      <c r="A270" s="12" t="s">
        <v>362</v>
      </c>
      <c r="B270" s="34">
        <v>5300100000</v>
      </c>
      <c r="C270" s="10"/>
      <c r="D270" s="11"/>
      <c r="E270" s="21">
        <f>SUM(E271)</f>
        <v>318.5</v>
      </c>
      <c r="F270" s="21">
        <f>SUM(F271)</f>
        <v>257.10000000000002</v>
      </c>
    </row>
    <row r="271" spans="1:6" ht="60" x14ac:dyDescent="0.25">
      <c r="A271" s="60" t="s">
        <v>363</v>
      </c>
      <c r="B271" s="16" t="s">
        <v>131</v>
      </c>
      <c r="C271" s="10"/>
      <c r="D271" s="11"/>
      <c r="E271" s="21">
        <f>SUM(E272+E274+E278+E280+E282+E284+E276)</f>
        <v>318.5</v>
      </c>
      <c r="F271" s="21">
        <f>SUM(F272+F274+F278+F280+F282+F284+F276)</f>
        <v>257.10000000000002</v>
      </c>
    </row>
    <row r="272" spans="1:6" ht="30" x14ac:dyDescent="0.25">
      <c r="A272" s="14" t="s">
        <v>33</v>
      </c>
      <c r="B272" s="16" t="s">
        <v>131</v>
      </c>
      <c r="C272" s="23">
        <v>200</v>
      </c>
      <c r="D272" s="22"/>
      <c r="E272" s="21">
        <f>E273</f>
        <v>81.8</v>
      </c>
      <c r="F272" s="21">
        <f>F273</f>
        <v>81.800000000000011</v>
      </c>
    </row>
    <row r="273" spans="1:6" x14ac:dyDescent="0.25">
      <c r="A273" s="12" t="s">
        <v>106</v>
      </c>
      <c r="B273" s="16" t="s">
        <v>131</v>
      </c>
      <c r="C273" s="23">
        <v>200</v>
      </c>
      <c r="D273" s="22" t="s">
        <v>107</v>
      </c>
      <c r="E273" s="21">
        <f>SUM('[1]8'!G690+'[1]8'!G509)</f>
        <v>81.8</v>
      </c>
      <c r="F273" s="21">
        <f>SUM('[1]8'!H509+'[1]8'!H690)</f>
        <v>81.800000000000011</v>
      </c>
    </row>
    <row r="274" spans="1:6" ht="30" x14ac:dyDescent="0.25">
      <c r="A274" s="14" t="s">
        <v>33</v>
      </c>
      <c r="B274" s="16" t="s">
        <v>131</v>
      </c>
      <c r="C274" s="23">
        <v>200</v>
      </c>
      <c r="D274" s="22"/>
      <c r="E274" s="21">
        <f>E275</f>
        <v>46.6</v>
      </c>
      <c r="F274" s="21">
        <f>F275</f>
        <v>46.6</v>
      </c>
    </row>
    <row r="275" spans="1:6" ht="30" x14ac:dyDescent="0.25">
      <c r="A275" s="12" t="s">
        <v>10</v>
      </c>
      <c r="B275" s="16" t="s">
        <v>131</v>
      </c>
      <c r="C275" s="23">
        <v>200</v>
      </c>
      <c r="D275" s="22" t="s">
        <v>11</v>
      </c>
      <c r="E275" s="21">
        <f>SUM('[1]8'!G845+'[1]8'!G331)</f>
        <v>46.6</v>
      </c>
      <c r="F275" s="21">
        <f>SUM('[1]8'!H331+'[1]8'!H845)</f>
        <v>46.6</v>
      </c>
    </row>
    <row r="276" spans="1:6" ht="30" x14ac:dyDescent="0.25">
      <c r="A276" s="14" t="s">
        <v>9</v>
      </c>
      <c r="B276" s="16" t="s">
        <v>131</v>
      </c>
      <c r="C276" s="23">
        <v>600</v>
      </c>
      <c r="D276" s="22"/>
      <c r="E276" s="21">
        <f>SUM(E277)</f>
        <v>10.7</v>
      </c>
      <c r="F276" s="21">
        <f>SUM(F277)</f>
        <v>10.7</v>
      </c>
    </row>
    <row r="277" spans="1:6" ht="30" x14ac:dyDescent="0.25">
      <c r="A277" s="12" t="s">
        <v>10</v>
      </c>
      <c r="B277" s="16" t="s">
        <v>131</v>
      </c>
      <c r="C277" s="23">
        <v>600</v>
      </c>
      <c r="D277" s="22" t="s">
        <v>11</v>
      </c>
      <c r="E277" s="21">
        <f>SUM('[1]8'!G334)</f>
        <v>10.7</v>
      </c>
      <c r="F277" s="21">
        <f>SUM('[1]8'!H334)</f>
        <v>10.7</v>
      </c>
    </row>
    <row r="278" spans="1:6" ht="30" x14ac:dyDescent="0.25">
      <c r="A278" s="14" t="s">
        <v>33</v>
      </c>
      <c r="B278" s="16" t="s">
        <v>131</v>
      </c>
      <c r="C278" s="10">
        <v>200</v>
      </c>
      <c r="D278" s="11"/>
      <c r="E278" s="21">
        <f>E279</f>
        <v>83</v>
      </c>
      <c r="F278" s="21">
        <f>F279</f>
        <v>83</v>
      </c>
    </row>
    <row r="279" spans="1:6" x14ac:dyDescent="0.25">
      <c r="A279" s="12" t="s">
        <v>94</v>
      </c>
      <c r="B279" s="16" t="s">
        <v>131</v>
      </c>
      <c r="C279" s="10">
        <v>200</v>
      </c>
      <c r="D279" s="11" t="s">
        <v>95</v>
      </c>
      <c r="E279" s="21">
        <f>SUM('[1]8'!G420+'[1]8'!G82)</f>
        <v>83</v>
      </c>
      <c r="F279" s="21">
        <f>SUM('[1]8'!H82+'[1]8'!H420)</f>
        <v>83</v>
      </c>
    </row>
    <row r="280" spans="1:6" ht="30" x14ac:dyDescent="0.25">
      <c r="A280" s="14" t="s">
        <v>9</v>
      </c>
      <c r="B280" s="16" t="s">
        <v>131</v>
      </c>
      <c r="C280" s="10">
        <v>600</v>
      </c>
      <c r="D280" s="11"/>
      <c r="E280" s="21">
        <f>E281</f>
        <v>61.4</v>
      </c>
      <c r="F280" s="21">
        <f>F281</f>
        <v>0</v>
      </c>
    </row>
    <row r="281" spans="1:6" x14ac:dyDescent="0.25">
      <c r="A281" s="12" t="s">
        <v>94</v>
      </c>
      <c r="B281" s="16" t="s">
        <v>131</v>
      </c>
      <c r="C281" s="10">
        <v>600</v>
      </c>
      <c r="D281" s="11" t="s">
        <v>95</v>
      </c>
      <c r="E281" s="21">
        <f>SUM('[1]8'!G423)</f>
        <v>61.4</v>
      </c>
      <c r="F281" s="21">
        <f>SUM('[1]8'!H423)</f>
        <v>0</v>
      </c>
    </row>
    <row r="282" spans="1:6" ht="30" x14ac:dyDescent="0.25">
      <c r="A282" s="14" t="s">
        <v>33</v>
      </c>
      <c r="B282" s="16" t="s">
        <v>131</v>
      </c>
      <c r="C282" s="10">
        <v>200</v>
      </c>
      <c r="D282" s="11"/>
      <c r="E282" s="21">
        <f>E283</f>
        <v>5</v>
      </c>
      <c r="F282" s="21">
        <f>F283</f>
        <v>5</v>
      </c>
    </row>
    <row r="283" spans="1:6" x14ac:dyDescent="0.25">
      <c r="A283" s="12" t="s">
        <v>132</v>
      </c>
      <c r="B283" s="16" t="s">
        <v>131</v>
      </c>
      <c r="C283" s="10">
        <v>200</v>
      </c>
      <c r="D283" s="11" t="s">
        <v>39</v>
      </c>
      <c r="E283" s="21">
        <f>SUM('[1]8'!G177)</f>
        <v>5</v>
      </c>
      <c r="F283" s="21">
        <f>SUM('[1]8'!H177)</f>
        <v>5</v>
      </c>
    </row>
    <row r="284" spans="1:6" ht="38.25" customHeight="1" x14ac:dyDescent="0.25">
      <c r="A284" s="14" t="s">
        <v>9</v>
      </c>
      <c r="B284" s="16" t="s">
        <v>131</v>
      </c>
      <c r="C284" s="10">
        <v>600</v>
      </c>
      <c r="D284" s="11"/>
      <c r="E284" s="21">
        <f>E285</f>
        <v>30</v>
      </c>
      <c r="F284" s="21">
        <f>F285</f>
        <v>30</v>
      </c>
    </row>
    <row r="285" spans="1:6" x14ac:dyDescent="0.25">
      <c r="A285" s="12" t="s">
        <v>132</v>
      </c>
      <c r="B285" s="16" t="s">
        <v>131</v>
      </c>
      <c r="C285" s="10">
        <v>600</v>
      </c>
      <c r="D285" s="11" t="s">
        <v>39</v>
      </c>
      <c r="E285" s="21">
        <f>SUM('[1]8'!G180)</f>
        <v>30</v>
      </c>
      <c r="F285" s="21">
        <f>SUM('[1]8'!H180)</f>
        <v>30</v>
      </c>
    </row>
    <row r="286" spans="1:6" ht="45" x14ac:dyDescent="0.25">
      <c r="A286" s="12" t="s">
        <v>364</v>
      </c>
      <c r="B286" s="15" t="s">
        <v>133</v>
      </c>
      <c r="C286" s="10"/>
      <c r="D286" s="11"/>
      <c r="E286" s="21">
        <f>SUM(E287)</f>
        <v>29732.5</v>
      </c>
      <c r="F286" s="21">
        <f>F296</f>
        <v>276</v>
      </c>
    </row>
    <row r="287" spans="1:6" ht="66.75" customHeight="1" x14ac:dyDescent="0.25">
      <c r="A287" s="12" t="s">
        <v>365</v>
      </c>
      <c r="B287" s="15" t="s">
        <v>279</v>
      </c>
      <c r="C287" s="10"/>
      <c r="D287" s="11"/>
      <c r="E287" s="21">
        <f>SUM(E295+E288)</f>
        <v>29732.5</v>
      </c>
      <c r="F287" s="21">
        <f>SUM(F295)</f>
        <v>276</v>
      </c>
    </row>
    <row r="288" spans="1:6" ht="48" customHeight="1" x14ac:dyDescent="0.25">
      <c r="A288" s="12" t="s">
        <v>416</v>
      </c>
      <c r="B288" s="61" t="s">
        <v>419</v>
      </c>
      <c r="C288" s="10"/>
      <c r="D288" s="11"/>
      <c r="E288" s="21">
        <f>SUM(E289+E292)</f>
        <v>29456.5</v>
      </c>
      <c r="F288" s="21">
        <f>SUM(F289+F292)</f>
        <v>0</v>
      </c>
    </row>
    <row r="289" spans="1:6" ht="60.75" customHeight="1" x14ac:dyDescent="0.25">
      <c r="A289" s="12" t="s">
        <v>417</v>
      </c>
      <c r="B289" s="61" t="s">
        <v>419</v>
      </c>
      <c r="C289" s="10"/>
      <c r="D289" s="11"/>
      <c r="E289" s="21">
        <f>SUM(E291)</f>
        <v>27983.7</v>
      </c>
      <c r="F289" s="21">
        <f>SUM(F291)</f>
        <v>0</v>
      </c>
    </row>
    <row r="290" spans="1:6" ht="30" x14ac:dyDescent="0.25">
      <c r="A290" s="12" t="s">
        <v>33</v>
      </c>
      <c r="B290" s="61" t="s">
        <v>419</v>
      </c>
      <c r="C290" s="10">
        <v>200</v>
      </c>
      <c r="D290" s="11"/>
      <c r="E290" s="21">
        <f>SUM(E291)</f>
        <v>27983.7</v>
      </c>
      <c r="F290" s="21">
        <f>SUM(F291)</f>
        <v>0</v>
      </c>
    </row>
    <row r="291" spans="1:6" ht="30" x14ac:dyDescent="0.25">
      <c r="A291" s="12" t="s">
        <v>135</v>
      </c>
      <c r="B291" s="61" t="s">
        <v>419</v>
      </c>
      <c r="C291" s="10">
        <v>200</v>
      </c>
      <c r="D291" s="11" t="s">
        <v>136</v>
      </c>
      <c r="E291" s="21">
        <f>SUM('[1]8'!G803)</f>
        <v>27983.7</v>
      </c>
      <c r="F291" s="21">
        <f>SUM('[1]8'!H803)</f>
        <v>0</v>
      </c>
    </row>
    <row r="292" spans="1:6" ht="62.25" customHeight="1" x14ac:dyDescent="0.25">
      <c r="A292" s="12" t="s">
        <v>418</v>
      </c>
      <c r="B292" s="61" t="s">
        <v>419</v>
      </c>
      <c r="C292" s="10"/>
      <c r="D292" s="11"/>
      <c r="E292" s="21">
        <f>SUM(E294)</f>
        <v>1472.8</v>
      </c>
      <c r="F292" s="21">
        <f>SUM(F294)</f>
        <v>0</v>
      </c>
    </row>
    <row r="293" spans="1:6" ht="30" x14ac:dyDescent="0.25">
      <c r="A293" s="12" t="s">
        <v>33</v>
      </c>
      <c r="B293" s="61" t="s">
        <v>419</v>
      </c>
      <c r="C293" s="10">
        <v>200</v>
      </c>
      <c r="D293" s="11"/>
      <c r="E293" s="21">
        <f>SUM(E294)</f>
        <v>1472.8</v>
      </c>
      <c r="F293" s="21">
        <f>SUM(F294)</f>
        <v>0</v>
      </c>
    </row>
    <row r="294" spans="1:6" ht="30" x14ac:dyDescent="0.25">
      <c r="A294" s="12" t="s">
        <v>135</v>
      </c>
      <c r="B294" s="61" t="s">
        <v>419</v>
      </c>
      <c r="C294" s="10">
        <v>200</v>
      </c>
      <c r="D294" s="11" t="s">
        <v>136</v>
      </c>
      <c r="E294" s="21">
        <f>SUM('[1]8'!G807)</f>
        <v>1472.8</v>
      </c>
      <c r="F294" s="21">
        <f>SUM('[1]8'!H809)</f>
        <v>0</v>
      </c>
    </row>
    <row r="295" spans="1:6" ht="60" x14ac:dyDescent="0.25">
      <c r="A295" s="12" t="s">
        <v>366</v>
      </c>
      <c r="B295" s="15" t="s">
        <v>134</v>
      </c>
      <c r="C295" s="10"/>
      <c r="D295" s="11"/>
      <c r="E295" s="21">
        <f>SUM(E296)</f>
        <v>276</v>
      </c>
      <c r="F295" s="21">
        <f>SUM(F296)</f>
        <v>276</v>
      </c>
    </row>
    <row r="296" spans="1:6" ht="30" x14ac:dyDescent="0.25">
      <c r="A296" s="14" t="s">
        <v>33</v>
      </c>
      <c r="B296" s="15" t="s">
        <v>134</v>
      </c>
      <c r="C296" s="10">
        <v>200</v>
      </c>
      <c r="D296" s="11"/>
      <c r="E296" s="21">
        <f>E297</f>
        <v>276</v>
      </c>
      <c r="F296" s="21">
        <f>F297</f>
        <v>276</v>
      </c>
    </row>
    <row r="297" spans="1:6" ht="30" x14ac:dyDescent="0.25">
      <c r="A297" s="12" t="s">
        <v>135</v>
      </c>
      <c r="B297" s="15" t="s">
        <v>134</v>
      </c>
      <c r="C297" s="10">
        <v>200</v>
      </c>
      <c r="D297" s="11" t="s">
        <v>136</v>
      </c>
      <c r="E297" s="21">
        <f>SUM('[1]8'!G811)</f>
        <v>276</v>
      </c>
      <c r="F297" s="21">
        <f>SUM('[1]8'!H811)</f>
        <v>276</v>
      </c>
    </row>
    <row r="298" spans="1:6" ht="60" x14ac:dyDescent="0.25">
      <c r="A298" s="25" t="s">
        <v>367</v>
      </c>
      <c r="B298" s="15" t="s">
        <v>137</v>
      </c>
      <c r="C298" s="10"/>
      <c r="D298" s="11"/>
      <c r="E298" s="21">
        <f>E299</f>
        <v>444</v>
      </c>
      <c r="F298" s="21">
        <f>F299</f>
        <v>399</v>
      </c>
    </row>
    <row r="299" spans="1:6" ht="45" x14ac:dyDescent="0.25">
      <c r="A299" s="25" t="s">
        <v>368</v>
      </c>
      <c r="B299" s="15" t="s">
        <v>138</v>
      </c>
      <c r="C299" s="10"/>
      <c r="D299" s="11"/>
      <c r="E299" s="21">
        <f>SUM(E301+E304+E307+E309)</f>
        <v>444</v>
      </c>
      <c r="F299" s="21">
        <f>SUM(F301+F304+F307+F309)</f>
        <v>399</v>
      </c>
    </row>
    <row r="300" spans="1:6" ht="60" x14ac:dyDescent="0.25">
      <c r="A300" s="25" t="s">
        <v>280</v>
      </c>
      <c r="B300" s="58">
        <v>5410100000</v>
      </c>
      <c r="C300" s="10"/>
      <c r="D300" s="11"/>
      <c r="E300" s="21">
        <f>SUM(E302+E305+E308+E310)</f>
        <v>444</v>
      </c>
      <c r="F300" s="21">
        <f>SUM(F302+F305+F308+F310)</f>
        <v>399</v>
      </c>
    </row>
    <row r="301" spans="1:6" ht="105" x14ac:dyDescent="0.25">
      <c r="A301" s="39" t="s">
        <v>312</v>
      </c>
      <c r="B301" s="15" t="s">
        <v>139</v>
      </c>
      <c r="C301" s="10"/>
      <c r="D301" s="11"/>
      <c r="E301" s="21">
        <f>SUM(E302)</f>
        <v>275.5</v>
      </c>
      <c r="F301" s="21">
        <f>SUM(F302)</f>
        <v>2.5</v>
      </c>
    </row>
    <row r="302" spans="1:6" ht="30" x14ac:dyDescent="0.25">
      <c r="A302" s="14" t="s">
        <v>33</v>
      </c>
      <c r="B302" s="15" t="s">
        <v>139</v>
      </c>
      <c r="C302" s="10">
        <v>200</v>
      </c>
      <c r="D302" s="11"/>
      <c r="E302" s="21">
        <f>SUM(E303)</f>
        <v>275.5</v>
      </c>
      <c r="F302" s="21">
        <f>SUM(F303)</f>
        <v>2.5</v>
      </c>
    </row>
    <row r="303" spans="1:6" x14ac:dyDescent="0.25">
      <c r="A303" s="12" t="s">
        <v>58</v>
      </c>
      <c r="B303" s="15" t="s">
        <v>139</v>
      </c>
      <c r="C303" s="10">
        <v>200</v>
      </c>
      <c r="D303" s="11" t="s">
        <v>59</v>
      </c>
      <c r="E303" s="21">
        <v>275.5</v>
      </c>
      <c r="F303" s="21">
        <f>SUM('[1]8'!H215)</f>
        <v>2.5</v>
      </c>
    </row>
    <row r="304" spans="1:6" ht="30" x14ac:dyDescent="0.25">
      <c r="A304" s="14" t="s">
        <v>9</v>
      </c>
      <c r="B304" s="15" t="s">
        <v>139</v>
      </c>
      <c r="C304" s="10">
        <v>600</v>
      </c>
      <c r="D304" s="11"/>
      <c r="E304" s="21">
        <f>SUM(E305)</f>
        <v>120.5</v>
      </c>
      <c r="F304" s="21">
        <f>SUM(F305)</f>
        <v>65</v>
      </c>
    </row>
    <row r="305" spans="1:6" x14ac:dyDescent="0.25">
      <c r="A305" s="12" t="s">
        <v>67</v>
      </c>
      <c r="B305" s="15" t="s">
        <v>139</v>
      </c>
      <c r="C305" s="10">
        <v>600</v>
      </c>
      <c r="D305" s="11" t="s">
        <v>68</v>
      </c>
      <c r="E305" s="21">
        <v>120.5</v>
      </c>
      <c r="F305" s="21">
        <f>SUM('[1]8'!H280)</f>
        <v>65</v>
      </c>
    </row>
    <row r="306" spans="1:6" ht="45" x14ac:dyDescent="0.25">
      <c r="A306" s="12" t="s">
        <v>369</v>
      </c>
      <c r="B306" s="15" t="s">
        <v>140</v>
      </c>
      <c r="C306" s="10"/>
      <c r="D306" s="11"/>
      <c r="E306" s="21">
        <f>SUM(E307)</f>
        <v>0</v>
      </c>
      <c r="F306" s="21">
        <f>SUM(F307)</f>
        <v>100</v>
      </c>
    </row>
    <row r="307" spans="1:6" ht="30" x14ac:dyDescent="0.25">
      <c r="A307" s="14" t="s">
        <v>33</v>
      </c>
      <c r="B307" s="15" t="s">
        <v>140</v>
      </c>
      <c r="C307" s="10">
        <v>200</v>
      </c>
      <c r="D307" s="11"/>
      <c r="E307" s="21">
        <f>E308</f>
        <v>0</v>
      </c>
      <c r="F307" s="21">
        <f>F308</f>
        <v>100</v>
      </c>
    </row>
    <row r="308" spans="1:6" x14ac:dyDescent="0.25">
      <c r="A308" s="12" t="s">
        <v>94</v>
      </c>
      <c r="B308" s="15" t="s">
        <v>140</v>
      </c>
      <c r="C308" s="10">
        <v>200</v>
      </c>
      <c r="D308" s="11" t="s">
        <v>95</v>
      </c>
      <c r="E308" s="21">
        <v>0</v>
      </c>
      <c r="F308" s="21">
        <f>SUM('[1]8'!H430)</f>
        <v>100</v>
      </c>
    </row>
    <row r="309" spans="1:6" ht="30" x14ac:dyDescent="0.25">
      <c r="A309" s="14" t="s">
        <v>9</v>
      </c>
      <c r="B309" s="15" t="s">
        <v>140</v>
      </c>
      <c r="C309" s="10">
        <v>600</v>
      </c>
      <c r="D309" s="11"/>
      <c r="E309" s="21">
        <f>SUM(E310)</f>
        <v>48</v>
      </c>
      <c r="F309" s="21">
        <f>SUM(F310)</f>
        <v>231.5</v>
      </c>
    </row>
    <row r="310" spans="1:6" x14ac:dyDescent="0.25">
      <c r="A310" s="12" t="s">
        <v>94</v>
      </c>
      <c r="B310" s="15" t="s">
        <v>140</v>
      </c>
      <c r="C310" s="10">
        <v>600</v>
      </c>
      <c r="D310" s="11" t="s">
        <v>95</v>
      </c>
      <c r="E310" s="21">
        <v>48</v>
      </c>
      <c r="F310" s="21">
        <f>SUM('[1]8'!H433)</f>
        <v>231.5</v>
      </c>
    </row>
    <row r="311" spans="1:6" ht="45" x14ac:dyDescent="0.25">
      <c r="A311" s="12" t="s">
        <v>370</v>
      </c>
      <c r="B311" s="15" t="s">
        <v>141</v>
      </c>
      <c r="C311" s="10"/>
      <c r="D311" s="11"/>
      <c r="E311" s="21">
        <f>E314</f>
        <v>40.4</v>
      </c>
      <c r="F311" s="21">
        <f>F314</f>
        <v>40.4</v>
      </c>
    </row>
    <row r="312" spans="1:6" ht="75" x14ac:dyDescent="0.25">
      <c r="A312" s="12" t="s">
        <v>281</v>
      </c>
      <c r="B312" s="34">
        <v>5500100000</v>
      </c>
      <c r="C312" s="10"/>
      <c r="D312" s="11"/>
      <c r="E312" s="21">
        <f>SUM(E313)</f>
        <v>40.4</v>
      </c>
      <c r="F312" s="21">
        <f>SUM(F313)</f>
        <v>40.4</v>
      </c>
    </row>
    <row r="313" spans="1:6" ht="90" x14ac:dyDescent="0.25">
      <c r="A313" s="12" t="s">
        <v>282</v>
      </c>
      <c r="B313" s="16" t="s">
        <v>142</v>
      </c>
      <c r="C313" s="10"/>
      <c r="D313" s="11"/>
      <c r="E313" s="21">
        <f>SUM(E314)</f>
        <v>40.4</v>
      </c>
      <c r="F313" s="21">
        <f>SUM(F314)</f>
        <v>40.4</v>
      </c>
    </row>
    <row r="314" spans="1:6" ht="30" x14ac:dyDescent="0.25">
      <c r="A314" s="14" t="s">
        <v>33</v>
      </c>
      <c r="B314" s="16" t="s">
        <v>142</v>
      </c>
      <c r="C314" s="10">
        <v>200</v>
      </c>
      <c r="D314" s="11"/>
      <c r="E314" s="21">
        <f>E315</f>
        <v>40.4</v>
      </c>
      <c r="F314" s="21">
        <f>F315</f>
        <v>40.4</v>
      </c>
    </row>
    <row r="315" spans="1:6" x14ac:dyDescent="0.25">
      <c r="A315" s="12" t="s">
        <v>132</v>
      </c>
      <c r="B315" s="16" t="s">
        <v>142</v>
      </c>
      <c r="C315" s="10">
        <v>200</v>
      </c>
      <c r="D315" s="11" t="s">
        <v>39</v>
      </c>
      <c r="E315" s="21">
        <f>SUM('[1]8'!G165)</f>
        <v>40.4</v>
      </c>
      <c r="F315" s="21">
        <f>SUM('[1]8'!H165)</f>
        <v>40.4</v>
      </c>
    </row>
    <row r="316" spans="1:6" ht="60" x14ac:dyDescent="0.25">
      <c r="A316" s="25" t="s">
        <v>371</v>
      </c>
      <c r="B316" s="15" t="s">
        <v>143</v>
      </c>
      <c r="C316" s="10"/>
      <c r="D316" s="11"/>
      <c r="E316" s="21">
        <f>E319+E321+E323</f>
        <v>62.4</v>
      </c>
      <c r="F316" s="21">
        <f>F319+F321+F323</f>
        <v>62.4</v>
      </c>
    </row>
    <row r="317" spans="1:6" ht="90" x14ac:dyDescent="0.25">
      <c r="A317" s="25" t="s">
        <v>283</v>
      </c>
      <c r="B317" s="15" t="s">
        <v>284</v>
      </c>
      <c r="C317" s="10"/>
      <c r="D317" s="11"/>
      <c r="E317" s="21">
        <f>SUM(E318)</f>
        <v>62.4</v>
      </c>
      <c r="F317" s="21">
        <f>SUM(F318)</f>
        <v>62.4</v>
      </c>
    </row>
    <row r="318" spans="1:6" ht="75" x14ac:dyDescent="0.25">
      <c r="A318" s="60" t="s">
        <v>144</v>
      </c>
      <c r="B318" s="15" t="s">
        <v>145</v>
      </c>
      <c r="C318" s="10"/>
      <c r="D318" s="11"/>
      <c r="E318" s="21">
        <f>SUM(E319+E321+E323)</f>
        <v>62.4</v>
      </c>
      <c r="F318" s="21">
        <f>SUM(F319+F321+F323)</f>
        <v>62.4</v>
      </c>
    </row>
    <row r="319" spans="1:6" ht="30" x14ac:dyDescent="0.25">
      <c r="A319" s="14" t="s">
        <v>33</v>
      </c>
      <c r="B319" s="15" t="s">
        <v>145</v>
      </c>
      <c r="C319" s="10">
        <v>200</v>
      </c>
      <c r="D319" s="11"/>
      <c r="E319" s="21">
        <f>E320</f>
        <v>14.4</v>
      </c>
      <c r="F319" s="21">
        <f>F320</f>
        <v>14.4</v>
      </c>
    </row>
    <row r="320" spans="1:6" x14ac:dyDescent="0.25">
      <c r="A320" s="12" t="s">
        <v>106</v>
      </c>
      <c r="B320" s="15" t="s">
        <v>145</v>
      </c>
      <c r="C320" s="10">
        <v>200</v>
      </c>
      <c r="D320" s="11" t="s">
        <v>107</v>
      </c>
      <c r="E320" s="21">
        <f>SUM('[1]8'!G697)</f>
        <v>14.4</v>
      </c>
      <c r="F320" s="21">
        <f>SUM('[1]8'!H697)</f>
        <v>14.4</v>
      </c>
    </row>
    <row r="321" spans="1:6" ht="30" x14ac:dyDescent="0.25">
      <c r="A321" s="14" t="s">
        <v>9</v>
      </c>
      <c r="B321" s="15" t="s">
        <v>145</v>
      </c>
      <c r="C321" s="10">
        <v>600</v>
      </c>
      <c r="D321" s="11"/>
      <c r="E321" s="21">
        <f>E322</f>
        <v>30</v>
      </c>
      <c r="F321" s="21">
        <f>F322</f>
        <v>30</v>
      </c>
    </row>
    <row r="322" spans="1:6" x14ac:dyDescent="0.25">
      <c r="A322" s="12" t="s">
        <v>94</v>
      </c>
      <c r="B322" s="15" t="s">
        <v>145</v>
      </c>
      <c r="C322" s="10">
        <v>600</v>
      </c>
      <c r="D322" s="11" t="s">
        <v>95</v>
      </c>
      <c r="E322" s="21">
        <f>SUM('[1]8'!G439)</f>
        <v>30</v>
      </c>
      <c r="F322" s="21">
        <f>SUM('[1]8'!H439)</f>
        <v>30</v>
      </c>
    </row>
    <row r="323" spans="1:6" ht="30" x14ac:dyDescent="0.25">
      <c r="A323" s="14" t="s">
        <v>9</v>
      </c>
      <c r="B323" s="15" t="s">
        <v>145</v>
      </c>
      <c r="C323" s="10">
        <v>600</v>
      </c>
      <c r="D323" s="11"/>
      <c r="E323" s="21">
        <f>E324</f>
        <v>18</v>
      </c>
      <c r="F323" s="21">
        <f>F324</f>
        <v>18</v>
      </c>
    </row>
    <row r="324" spans="1:6" x14ac:dyDescent="0.25">
      <c r="A324" s="12" t="s">
        <v>132</v>
      </c>
      <c r="B324" s="15" t="s">
        <v>145</v>
      </c>
      <c r="C324" s="10">
        <v>600</v>
      </c>
      <c r="D324" s="11" t="s">
        <v>39</v>
      </c>
      <c r="E324" s="21">
        <f>SUM('[1]8'!G171)</f>
        <v>18</v>
      </c>
      <c r="F324" s="21">
        <f>SUM('[1]8'!H171)</f>
        <v>18</v>
      </c>
    </row>
    <row r="325" spans="1:6" ht="45" x14ac:dyDescent="0.25">
      <c r="A325" s="12" t="s">
        <v>372</v>
      </c>
      <c r="B325" s="15" t="s">
        <v>146</v>
      </c>
      <c r="C325" s="10"/>
      <c r="D325" s="11"/>
      <c r="E325" s="21">
        <f>E326+E331</f>
        <v>1967.8999999999999</v>
      </c>
      <c r="F325" s="21">
        <f>F326+F331</f>
        <v>1967.8999999999999</v>
      </c>
    </row>
    <row r="326" spans="1:6" ht="45" x14ac:dyDescent="0.25">
      <c r="A326" s="12" t="s">
        <v>373</v>
      </c>
      <c r="B326" s="15" t="s">
        <v>147</v>
      </c>
      <c r="C326" s="10"/>
      <c r="D326" s="11"/>
      <c r="E326" s="21">
        <f>E329</f>
        <v>302.3</v>
      </c>
      <c r="F326" s="21">
        <f>F329</f>
        <v>302.3</v>
      </c>
    </row>
    <row r="327" spans="1:6" ht="60" x14ac:dyDescent="0.25">
      <c r="A327" s="12" t="s">
        <v>285</v>
      </c>
      <c r="B327" s="15" t="s">
        <v>286</v>
      </c>
      <c r="C327" s="10"/>
      <c r="D327" s="11"/>
      <c r="E327" s="21">
        <f>SUM(E328)</f>
        <v>302.3</v>
      </c>
      <c r="F327" s="21">
        <f>SUM(F328)</f>
        <v>302.3</v>
      </c>
    </row>
    <row r="328" spans="1:6" ht="45" x14ac:dyDescent="0.25">
      <c r="A328" s="12" t="s">
        <v>148</v>
      </c>
      <c r="B328" s="16" t="s">
        <v>149</v>
      </c>
      <c r="C328" s="10"/>
      <c r="D328" s="11"/>
      <c r="E328" s="21">
        <f>SUM(E329)</f>
        <v>302.3</v>
      </c>
      <c r="F328" s="21">
        <f>SUM(F329)</f>
        <v>302.3</v>
      </c>
    </row>
    <row r="329" spans="1:6" ht="30" x14ac:dyDescent="0.25">
      <c r="A329" s="14" t="s">
        <v>33</v>
      </c>
      <c r="B329" s="16" t="s">
        <v>149</v>
      </c>
      <c r="C329" s="10">
        <v>200</v>
      </c>
      <c r="D329" s="11"/>
      <c r="E329" s="21">
        <f t="shared" ref="E329:F329" si="2">E330</f>
        <v>302.3</v>
      </c>
      <c r="F329" s="21">
        <f t="shared" si="2"/>
        <v>302.3</v>
      </c>
    </row>
    <row r="330" spans="1:6" x14ac:dyDescent="0.25">
      <c r="A330" s="12" t="s">
        <v>150</v>
      </c>
      <c r="B330" s="16" t="s">
        <v>149</v>
      </c>
      <c r="C330" s="10">
        <v>200</v>
      </c>
      <c r="D330" s="11" t="s">
        <v>151</v>
      </c>
      <c r="E330" s="21">
        <f>SUM('[1]8'!G930)</f>
        <v>302.3</v>
      </c>
      <c r="F330" s="21">
        <f>SUM('[1]8'!H930)</f>
        <v>302.3</v>
      </c>
    </row>
    <row r="331" spans="1:6" ht="45" x14ac:dyDescent="0.25">
      <c r="A331" s="14" t="s">
        <v>374</v>
      </c>
      <c r="B331" s="61" t="s">
        <v>287</v>
      </c>
      <c r="C331" s="10"/>
      <c r="D331" s="11"/>
      <c r="E331" s="21">
        <f>SUM(E332)</f>
        <v>1665.6</v>
      </c>
      <c r="F331" s="21">
        <f>SUM(F332)</f>
        <v>1665.6</v>
      </c>
    </row>
    <row r="332" spans="1:6" ht="54.75" customHeight="1" x14ac:dyDescent="0.25">
      <c r="A332" s="14" t="s">
        <v>414</v>
      </c>
      <c r="B332" s="61">
        <v>5720200000</v>
      </c>
      <c r="C332" s="10"/>
      <c r="D332" s="11"/>
      <c r="E332" s="21">
        <f>SUM(E333+E336)</f>
        <v>1665.6</v>
      </c>
      <c r="F332" s="21">
        <f>SUM(F333+F336)</f>
        <v>1665.6</v>
      </c>
    </row>
    <row r="333" spans="1:6" ht="30" x14ac:dyDescent="0.25">
      <c r="A333" s="14" t="s">
        <v>288</v>
      </c>
      <c r="B333" s="61" t="s">
        <v>415</v>
      </c>
      <c r="C333" s="10"/>
      <c r="D333" s="11"/>
      <c r="E333" s="21">
        <f>SUM(E334)</f>
        <v>1582.3</v>
      </c>
      <c r="F333" s="21">
        <f>SUM(F334)</f>
        <v>1582.3</v>
      </c>
    </row>
    <row r="334" spans="1:6" ht="30" x14ac:dyDescent="0.25">
      <c r="A334" s="14" t="s">
        <v>33</v>
      </c>
      <c r="B334" s="61" t="s">
        <v>415</v>
      </c>
      <c r="C334" s="10">
        <v>200</v>
      </c>
      <c r="D334" s="11"/>
      <c r="E334" s="21">
        <f>SUM(E335)</f>
        <v>1582.3</v>
      </c>
      <c r="F334" s="21">
        <f>SUM(F335)</f>
        <v>1582.3</v>
      </c>
    </row>
    <row r="335" spans="1:6" x14ac:dyDescent="0.25">
      <c r="A335" s="14" t="s">
        <v>108</v>
      </c>
      <c r="B335" s="61" t="s">
        <v>415</v>
      </c>
      <c r="C335" s="10">
        <v>200</v>
      </c>
      <c r="D335" s="11" t="s">
        <v>109</v>
      </c>
      <c r="E335" s="21">
        <f>SUM('[1]8'!G944)</f>
        <v>1582.3</v>
      </c>
      <c r="F335" s="21">
        <f>SUM('[1]8'!H944)</f>
        <v>1582.3</v>
      </c>
    </row>
    <row r="336" spans="1:6" ht="30" x14ac:dyDescent="0.25">
      <c r="A336" s="14" t="s">
        <v>289</v>
      </c>
      <c r="B336" s="61" t="s">
        <v>415</v>
      </c>
      <c r="C336" s="10"/>
      <c r="D336" s="11"/>
      <c r="E336" s="21">
        <f>SUM(E337)</f>
        <v>83.3</v>
      </c>
      <c r="F336" s="21">
        <f>SUM(F337)</f>
        <v>83.3</v>
      </c>
    </row>
    <row r="337" spans="1:6" ht="30" x14ac:dyDescent="0.25">
      <c r="A337" s="14" t="s">
        <v>33</v>
      </c>
      <c r="B337" s="61" t="s">
        <v>415</v>
      </c>
      <c r="C337" s="10">
        <v>200</v>
      </c>
      <c r="D337" s="11"/>
      <c r="E337" s="21">
        <f>SUM(E338)</f>
        <v>83.3</v>
      </c>
      <c r="F337" s="21">
        <f>SUM(F338)</f>
        <v>83.3</v>
      </c>
    </row>
    <row r="338" spans="1:6" x14ac:dyDescent="0.25">
      <c r="A338" s="14" t="s">
        <v>108</v>
      </c>
      <c r="B338" s="61" t="s">
        <v>415</v>
      </c>
      <c r="C338" s="10">
        <v>200</v>
      </c>
      <c r="D338" s="11" t="s">
        <v>109</v>
      </c>
      <c r="E338" s="21">
        <f>SUM('[1]8'!G948)</f>
        <v>83.3</v>
      </c>
      <c r="F338" s="21">
        <f>SUM('[1]8'!H948)</f>
        <v>83.3</v>
      </c>
    </row>
    <row r="339" spans="1:6" ht="60" x14ac:dyDescent="0.25">
      <c r="A339" s="12" t="s">
        <v>375</v>
      </c>
      <c r="B339" s="36" t="s">
        <v>152</v>
      </c>
      <c r="C339" s="10"/>
      <c r="D339" s="11"/>
      <c r="E339" s="21">
        <f>E342</f>
        <v>137.69999999999999</v>
      </c>
      <c r="F339" s="21">
        <f>F342</f>
        <v>1200</v>
      </c>
    </row>
    <row r="340" spans="1:6" ht="90" x14ac:dyDescent="0.25">
      <c r="A340" s="12" t="s">
        <v>290</v>
      </c>
      <c r="B340" s="34">
        <v>5800100000</v>
      </c>
      <c r="C340" s="10"/>
      <c r="D340" s="11"/>
      <c r="E340" s="21"/>
      <c r="F340" s="21"/>
    </row>
    <row r="341" spans="1:6" ht="45" x14ac:dyDescent="0.25">
      <c r="A341" s="12" t="s">
        <v>291</v>
      </c>
      <c r="B341" s="16" t="s">
        <v>153</v>
      </c>
      <c r="C341" s="10"/>
      <c r="D341" s="11"/>
      <c r="E341" s="21">
        <f>SUM(E342)</f>
        <v>137.69999999999999</v>
      </c>
      <c r="F341" s="21">
        <f>SUM(F342)</f>
        <v>1200</v>
      </c>
    </row>
    <row r="342" spans="1:6" ht="30" x14ac:dyDescent="0.25">
      <c r="A342" s="12" t="s">
        <v>154</v>
      </c>
      <c r="B342" s="16" t="s">
        <v>153</v>
      </c>
      <c r="C342" s="10">
        <v>400</v>
      </c>
      <c r="D342" s="11"/>
      <c r="E342" s="21">
        <f>E343</f>
        <v>137.69999999999999</v>
      </c>
      <c r="F342" s="21">
        <f>F343</f>
        <v>1200</v>
      </c>
    </row>
    <row r="343" spans="1:6" x14ac:dyDescent="0.25">
      <c r="A343" s="14" t="s">
        <v>155</v>
      </c>
      <c r="B343" s="16" t="s">
        <v>153</v>
      </c>
      <c r="C343" s="10">
        <v>400</v>
      </c>
      <c r="D343" s="11" t="s">
        <v>156</v>
      </c>
      <c r="E343" s="21">
        <f>SUM('[1]8'!G794)</f>
        <v>137.69999999999999</v>
      </c>
      <c r="F343" s="21">
        <f>SUM('[1]8'!H794)</f>
        <v>1200</v>
      </c>
    </row>
    <row r="344" spans="1:6" ht="45" x14ac:dyDescent="0.25">
      <c r="A344" s="12" t="s">
        <v>157</v>
      </c>
      <c r="B344" s="15" t="s">
        <v>158</v>
      </c>
      <c r="C344" s="10"/>
      <c r="D344" s="11"/>
      <c r="E344" s="21">
        <f>E345+E376+E386</f>
        <v>100027.79999999999</v>
      </c>
      <c r="F344" s="21">
        <f>F345+F376+F386</f>
        <v>98557.5</v>
      </c>
    </row>
    <row r="345" spans="1:6" ht="45" x14ac:dyDescent="0.25">
      <c r="A345" s="12" t="s">
        <v>376</v>
      </c>
      <c r="B345" s="16" t="s">
        <v>159</v>
      </c>
      <c r="C345" s="10"/>
      <c r="D345" s="11"/>
      <c r="E345" s="21">
        <f>SUM(E346)</f>
        <v>61829.899999999994</v>
      </c>
      <c r="F345" s="21">
        <f>SUM(F346)</f>
        <v>59774.7</v>
      </c>
    </row>
    <row r="346" spans="1:6" ht="75" x14ac:dyDescent="0.25">
      <c r="A346" s="12" t="s">
        <v>377</v>
      </c>
      <c r="B346" s="34">
        <v>5910100000</v>
      </c>
      <c r="C346" s="10"/>
      <c r="D346" s="11"/>
      <c r="E346" s="21">
        <f>E347+E350+E355+E358+E360+E363+E366+E369</f>
        <v>61829.899999999994</v>
      </c>
      <c r="F346" s="21">
        <f>F347+F350+F355+F358+F360+F363+F366+F369</f>
        <v>59774.7</v>
      </c>
    </row>
    <row r="347" spans="1:6" ht="30" x14ac:dyDescent="0.25">
      <c r="A347" s="12" t="s">
        <v>378</v>
      </c>
      <c r="B347" s="16" t="s">
        <v>160</v>
      </c>
      <c r="C347" s="10"/>
      <c r="D347" s="11"/>
      <c r="E347" s="21">
        <f>SUM(E349)</f>
        <v>2583.1</v>
      </c>
      <c r="F347" s="21">
        <f>SUM(F349)</f>
        <v>2583.1</v>
      </c>
    </row>
    <row r="348" spans="1:6" ht="75" x14ac:dyDescent="0.25">
      <c r="A348" s="12" t="s">
        <v>18</v>
      </c>
      <c r="B348" s="16" t="s">
        <v>160</v>
      </c>
      <c r="C348" s="10">
        <v>100</v>
      </c>
      <c r="D348" s="11"/>
      <c r="E348" s="21">
        <f>SUM(E349)</f>
        <v>2583.1</v>
      </c>
      <c r="F348" s="21">
        <f>SUM(F349)</f>
        <v>2583.1</v>
      </c>
    </row>
    <row r="349" spans="1:6" ht="45" x14ac:dyDescent="0.25">
      <c r="A349" s="12" t="s">
        <v>161</v>
      </c>
      <c r="B349" s="16" t="s">
        <v>160</v>
      </c>
      <c r="C349" s="10">
        <v>100</v>
      </c>
      <c r="D349" s="11" t="s">
        <v>162</v>
      </c>
      <c r="E349" s="21">
        <f>SUM('[1]8'!G577)</f>
        <v>2583.1</v>
      </c>
      <c r="F349" s="21">
        <f>SUM('[1]8'!H577)</f>
        <v>2583.1</v>
      </c>
    </row>
    <row r="350" spans="1:6" ht="30" x14ac:dyDescent="0.25">
      <c r="A350" s="12" t="s">
        <v>292</v>
      </c>
      <c r="B350" s="16" t="s">
        <v>163</v>
      </c>
      <c r="C350" s="10"/>
      <c r="D350" s="11"/>
      <c r="E350" s="21">
        <f>SUM(E351)</f>
        <v>19930.5</v>
      </c>
      <c r="F350" s="21">
        <f>SUM(F351)</f>
        <v>18287.599999999999</v>
      </c>
    </row>
    <row r="351" spans="1:6" ht="75" x14ac:dyDescent="0.25">
      <c r="A351" s="12" t="s">
        <v>18</v>
      </c>
      <c r="B351" s="16" t="s">
        <v>163</v>
      </c>
      <c r="C351" s="10">
        <v>100</v>
      </c>
      <c r="D351" s="11"/>
      <c r="E351" s="21">
        <f>E352+E353+E354</f>
        <v>19930.5</v>
      </c>
      <c r="F351" s="21">
        <f>F352+F353+F354</f>
        <v>18287.599999999999</v>
      </c>
    </row>
    <row r="352" spans="1:6" ht="30" x14ac:dyDescent="0.25">
      <c r="A352" s="12" t="s">
        <v>164</v>
      </c>
      <c r="B352" s="16" t="s">
        <v>163</v>
      </c>
      <c r="C352" s="10">
        <v>100</v>
      </c>
      <c r="D352" s="11" t="s">
        <v>165</v>
      </c>
      <c r="E352" s="21">
        <f>SUM('[1]8'!G586)</f>
        <v>14344</v>
      </c>
      <c r="F352" s="21">
        <f>SUM('[1]8'!H586)</f>
        <v>12351.1</v>
      </c>
    </row>
    <row r="353" spans="1:6" ht="45" x14ac:dyDescent="0.25">
      <c r="A353" s="12" t="s">
        <v>166</v>
      </c>
      <c r="B353" s="16" t="s">
        <v>163</v>
      </c>
      <c r="C353" s="10">
        <v>100</v>
      </c>
      <c r="D353" s="11" t="s">
        <v>167</v>
      </c>
      <c r="E353" s="21">
        <f>SUM('[1]8'!G473)</f>
        <v>3834.7</v>
      </c>
      <c r="F353" s="21">
        <f>SUM('[1]8'!H473)</f>
        <v>4089.7</v>
      </c>
    </row>
    <row r="354" spans="1:6" x14ac:dyDescent="0.25">
      <c r="A354" s="12" t="s">
        <v>106</v>
      </c>
      <c r="B354" s="16" t="s">
        <v>163</v>
      </c>
      <c r="C354" s="10">
        <v>100</v>
      </c>
      <c r="D354" s="11" t="s">
        <v>107</v>
      </c>
      <c r="E354" s="21">
        <f>SUM('[1]8'!G676)</f>
        <v>1751.8</v>
      </c>
      <c r="F354" s="21">
        <f>SUM('[1]8'!H676)</f>
        <v>1846.8</v>
      </c>
    </row>
    <row r="355" spans="1:6" ht="30" x14ac:dyDescent="0.25">
      <c r="A355" s="12" t="s">
        <v>300</v>
      </c>
      <c r="B355" s="62">
        <v>5910100224</v>
      </c>
      <c r="C355" s="10"/>
      <c r="D355" s="11"/>
      <c r="E355" s="21">
        <f>SUM(E356)</f>
        <v>2563</v>
      </c>
      <c r="F355" s="21">
        <f>SUM(F356)</f>
        <v>2563</v>
      </c>
    </row>
    <row r="356" spans="1:6" ht="75" x14ac:dyDescent="0.25">
      <c r="A356" s="12" t="s">
        <v>18</v>
      </c>
      <c r="B356" s="62">
        <v>5910100224</v>
      </c>
      <c r="C356" s="10">
        <v>100</v>
      </c>
      <c r="D356" s="11"/>
      <c r="E356" s="21">
        <f>E357</f>
        <v>2563</v>
      </c>
      <c r="F356" s="21">
        <f>F357</f>
        <v>2563</v>
      </c>
    </row>
    <row r="357" spans="1:6" ht="45" x14ac:dyDescent="0.25">
      <c r="A357" s="12" t="s">
        <v>166</v>
      </c>
      <c r="B357" s="62">
        <v>5910100224</v>
      </c>
      <c r="C357" s="10">
        <v>100</v>
      </c>
      <c r="D357" s="11" t="s">
        <v>167</v>
      </c>
      <c r="E357" s="21">
        <f>SUM('[1]8'!G1001)</f>
        <v>2563</v>
      </c>
      <c r="F357" s="21">
        <f>SUM('[1]8'!H1001)</f>
        <v>2563</v>
      </c>
    </row>
    <row r="358" spans="1:6" ht="45" x14ac:dyDescent="0.25">
      <c r="A358" s="12" t="s">
        <v>293</v>
      </c>
      <c r="B358" s="63">
        <v>5910120290</v>
      </c>
      <c r="C358" s="10"/>
      <c r="D358" s="11"/>
      <c r="E358" s="21">
        <f>SUM(E359)</f>
        <v>5906.5</v>
      </c>
      <c r="F358" s="21">
        <f>SUM(F359)</f>
        <v>5906.5</v>
      </c>
    </row>
    <row r="359" spans="1:6" x14ac:dyDescent="0.25">
      <c r="A359" s="12" t="s">
        <v>106</v>
      </c>
      <c r="B359" s="63">
        <v>5910120290</v>
      </c>
      <c r="C359" s="10">
        <v>100</v>
      </c>
      <c r="D359" s="11" t="s">
        <v>107</v>
      </c>
      <c r="E359" s="21">
        <f>SUM('[1]8'!G516)</f>
        <v>5906.5</v>
      </c>
      <c r="F359" s="21">
        <f>SUM('[1]8'!H516)</f>
        <v>5906.5</v>
      </c>
    </row>
    <row r="360" spans="1:6" ht="45" x14ac:dyDescent="0.25">
      <c r="A360" s="40" t="s">
        <v>379</v>
      </c>
      <c r="B360" s="62">
        <v>5910145799</v>
      </c>
      <c r="C360" s="10"/>
      <c r="D360" s="11"/>
      <c r="E360" s="21">
        <f>SUM(E361)</f>
        <v>1035</v>
      </c>
      <c r="F360" s="21">
        <f>SUM(F361)</f>
        <v>1271</v>
      </c>
    </row>
    <row r="361" spans="1:6" ht="75" x14ac:dyDescent="0.25">
      <c r="A361" s="12" t="s">
        <v>18</v>
      </c>
      <c r="B361" s="62">
        <v>5910145799</v>
      </c>
      <c r="C361" s="10">
        <v>100</v>
      </c>
      <c r="D361" s="11"/>
      <c r="E361" s="21">
        <f>SUM(E362)</f>
        <v>1035</v>
      </c>
      <c r="F361" s="21">
        <f>SUM(F362)</f>
        <v>1271</v>
      </c>
    </row>
    <row r="362" spans="1:6" x14ac:dyDescent="0.25">
      <c r="A362" s="40" t="s">
        <v>168</v>
      </c>
      <c r="B362" s="62">
        <v>5910145799</v>
      </c>
      <c r="C362" s="10">
        <v>100</v>
      </c>
      <c r="D362" s="11" t="s">
        <v>169</v>
      </c>
      <c r="E362" s="21">
        <f>SUM('[1]8'!G957)</f>
        <v>1035</v>
      </c>
      <c r="F362" s="21">
        <f>SUM('[1]8'!H957)</f>
        <v>1271</v>
      </c>
    </row>
    <row r="363" spans="1:6" x14ac:dyDescent="0.25">
      <c r="A363" s="14" t="s">
        <v>294</v>
      </c>
      <c r="B363" s="16" t="s">
        <v>171</v>
      </c>
      <c r="C363" s="10"/>
      <c r="D363" s="11"/>
      <c r="E363" s="21">
        <f>E364</f>
        <v>51</v>
      </c>
      <c r="F363" s="21">
        <f>F364</f>
        <v>51</v>
      </c>
    </row>
    <row r="364" spans="1:6" ht="30" x14ac:dyDescent="0.25">
      <c r="A364" s="14" t="s">
        <v>33</v>
      </c>
      <c r="B364" s="16" t="s">
        <v>171</v>
      </c>
      <c r="C364" s="10">
        <v>200</v>
      </c>
      <c r="D364" s="11"/>
      <c r="E364" s="21">
        <f>E365</f>
        <v>51</v>
      </c>
      <c r="F364" s="21">
        <f>F365</f>
        <v>51</v>
      </c>
    </row>
    <row r="365" spans="1:6" x14ac:dyDescent="0.25">
      <c r="A365" s="12" t="s">
        <v>106</v>
      </c>
      <c r="B365" s="16" t="s">
        <v>171</v>
      </c>
      <c r="C365" s="10">
        <v>200</v>
      </c>
      <c r="D365" s="11" t="s">
        <v>107</v>
      </c>
      <c r="E365" s="21">
        <f>SUM('[1]8'!G704)</f>
        <v>51</v>
      </c>
      <c r="F365" s="21">
        <f>SUM('[1]8'!H704)</f>
        <v>51</v>
      </c>
    </row>
    <row r="366" spans="1:6" ht="30" x14ac:dyDescent="0.25">
      <c r="A366" s="14" t="s">
        <v>380</v>
      </c>
      <c r="B366" s="16" t="s">
        <v>172</v>
      </c>
      <c r="C366" s="10"/>
      <c r="D366" s="11"/>
      <c r="E366" s="21">
        <f>E367</f>
        <v>2182.5</v>
      </c>
      <c r="F366" s="21">
        <f>F367</f>
        <v>1935</v>
      </c>
    </row>
    <row r="367" spans="1:6" ht="30" x14ac:dyDescent="0.25">
      <c r="A367" s="14" t="s">
        <v>33</v>
      </c>
      <c r="B367" s="16" t="s">
        <v>172</v>
      </c>
      <c r="C367" s="10">
        <v>200</v>
      </c>
      <c r="D367" s="11"/>
      <c r="E367" s="21">
        <f>E368</f>
        <v>2182.5</v>
      </c>
      <c r="F367" s="21">
        <f>F368</f>
        <v>1935</v>
      </c>
    </row>
    <row r="368" spans="1:6" x14ac:dyDescent="0.25">
      <c r="A368" s="12" t="s">
        <v>106</v>
      </c>
      <c r="B368" s="16" t="s">
        <v>172</v>
      </c>
      <c r="C368" s="10">
        <v>200</v>
      </c>
      <c r="D368" s="11" t="s">
        <v>107</v>
      </c>
      <c r="E368" s="21">
        <f>SUM('[1]8'!G526)</f>
        <v>2182.5</v>
      </c>
      <c r="F368" s="21">
        <f>SUM('[1]8'!H526)</f>
        <v>1935</v>
      </c>
    </row>
    <row r="369" spans="1:6" ht="165" x14ac:dyDescent="0.25">
      <c r="A369" s="66" t="s">
        <v>307</v>
      </c>
      <c r="B369" s="61">
        <v>5910172972</v>
      </c>
      <c r="C369" s="10"/>
      <c r="D369" s="11"/>
      <c r="E369" s="21">
        <f>SUM(E370+E372+E374)</f>
        <v>27578.3</v>
      </c>
      <c r="F369" s="21">
        <f>SUM(F370+F372+F374)</f>
        <v>27177.5</v>
      </c>
    </row>
    <row r="370" spans="1:6" ht="45" x14ac:dyDescent="0.25">
      <c r="A370" s="14" t="s">
        <v>121</v>
      </c>
      <c r="B370" s="61">
        <v>5910172972</v>
      </c>
      <c r="C370" s="10">
        <v>100</v>
      </c>
      <c r="D370" s="11"/>
      <c r="E370" s="21">
        <f>SUM(E371)</f>
        <v>15360</v>
      </c>
      <c r="F370" s="21">
        <f>SUM(F371)</f>
        <v>15420</v>
      </c>
    </row>
    <row r="371" spans="1:6" ht="60" x14ac:dyDescent="0.25">
      <c r="A371" s="12" t="s">
        <v>308</v>
      </c>
      <c r="B371" s="61">
        <v>5910172972</v>
      </c>
      <c r="C371" s="10">
        <v>100</v>
      </c>
      <c r="D371" s="11" t="s">
        <v>165</v>
      </c>
      <c r="E371" s="21">
        <f>SUM('[1]8'!G591)</f>
        <v>15360</v>
      </c>
      <c r="F371" s="21">
        <f>SUM('[1]8'!H591)</f>
        <v>15420</v>
      </c>
    </row>
    <row r="372" spans="1:6" ht="45" x14ac:dyDescent="0.25">
      <c r="A372" s="14" t="s">
        <v>121</v>
      </c>
      <c r="B372" s="61">
        <v>5910172972</v>
      </c>
      <c r="C372" s="10">
        <v>100</v>
      </c>
      <c r="D372" s="11"/>
      <c r="E372" s="21">
        <f>SUM(E373)</f>
        <v>7421</v>
      </c>
      <c r="F372" s="21">
        <f>SUM(F373)</f>
        <v>7421</v>
      </c>
    </row>
    <row r="373" spans="1:6" ht="45" x14ac:dyDescent="0.25">
      <c r="A373" s="12" t="s">
        <v>166</v>
      </c>
      <c r="B373" s="61">
        <v>5910172972</v>
      </c>
      <c r="C373" s="10">
        <v>100</v>
      </c>
      <c r="D373" s="11" t="s">
        <v>167</v>
      </c>
      <c r="E373" s="21">
        <f>SUM('[1]8'!G478)</f>
        <v>7421</v>
      </c>
      <c r="F373" s="21">
        <f>SUM('[1]8'!H478)</f>
        <v>7421</v>
      </c>
    </row>
    <row r="374" spans="1:6" ht="45" x14ac:dyDescent="0.25">
      <c r="A374" s="14" t="s">
        <v>121</v>
      </c>
      <c r="B374" s="61">
        <v>5910172972</v>
      </c>
      <c r="C374" s="10">
        <v>100</v>
      </c>
      <c r="D374" s="11"/>
      <c r="E374" s="21">
        <f>SUM(E375)</f>
        <v>4797.3</v>
      </c>
      <c r="F374" s="21">
        <f>SUM(F375)</f>
        <v>4336.5</v>
      </c>
    </row>
    <row r="375" spans="1:6" x14ac:dyDescent="0.25">
      <c r="A375" s="12" t="s">
        <v>106</v>
      </c>
      <c r="B375" s="61">
        <v>5910172972</v>
      </c>
      <c r="C375" s="10">
        <v>100</v>
      </c>
      <c r="D375" s="11" t="s">
        <v>107</v>
      </c>
      <c r="E375" s="21">
        <f>SUM('[1]8'!G521)</f>
        <v>4797.3</v>
      </c>
      <c r="F375" s="21">
        <f>SUM('[1]8'!H521)</f>
        <v>4336.5</v>
      </c>
    </row>
    <row r="376" spans="1:6" ht="45" x14ac:dyDescent="0.25">
      <c r="A376" s="12" t="s">
        <v>381</v>
      </c>
      <c r="B376" s="16" t="s">
        <v>173</v>
      </c>
      <c r="C376" s="10"/>
      <c r="D376" s="11"/>
      <c r="E376" s="21">
        <f>E378+E381</f>
        <v>37969</v>
      </c>
      <c r="F376" s="21">
        <f>F378+F381</f>
        <v>38306.400000000001</v>
      </c>
    </row>
    <row r="377" spans="1:6" ht="75" x14ac:dyDescent="0.25">
      <c r="A377" s="12" t="s">
        <v>382</v>
      </c>
      <c r="B377" s="34">
        <v>5920100000</v>
      </c>
      <c r="C377" s="10"/>
      <c r="D377" s="11"/>
      <c r="E377" s="21">
        <f>SUM(E378+E381)</f>
        <v>37969</v>
      </c>
      <c r="F377" s="21">
        <f>SUM(F378+F381)</f>
        <v>38306.400000000001</v>
      </c>
    </row>
    <row r="378" spans="1:6" ht="45" x14ac:dyDescent="0.25">
      <c r="A378" s="12" t="s">
        <v>383</v>
      </c>
      <c r="B378" s="16" t="s">
        <v>174</v>
      </c>
      <c r="C378" s="10"/>
      <c r="D378" s="11"/>
      <c r="E378" s="21">
        <f>E379</f>
        <v>10389.6</v>
      </c>
      <c r="F378" s="21">
        <f>F379</f>
        <v>11075.9</v>
      </c>
    </row>
    <row r="379" spans="1:6" x14ac:dyDescent="0.25">
      <c r="A379" s="14" t="s">
        <v>175</v>
      </c>
      <c r="B379" s="16" t="s">
        <v>174</v>
      </c>
      <c r="C379" s="10">
        <v>500</v>
      </c>
      <c r="D379" s="11"/>
      <c r="E379" s="21">
        <f>SUM(E380)</f>
        <v>10389.6</v>
      </c>
      <c r="F379" s="21">
        <f>SUM(F380)</f>
        <v>11075.9</v>
      </c>
    </row>
    <row r="380" spans="1:6" ht="45" x14ac:dyDescent="0.25">
      <c r="A380" s="12" t="s">
        <v>176</v>
      </c>
      <c r="B380" s="16" t="s">
        <v>174</v>
      </c>
      <c r="C380" s="10">
        <v>500</v>
      </c>
      <c r="D380" s="11" t="s">
        <v>177</v>
      </c>
      <c r="E380" s="21">
        <f>SUM('[1]8'!G563)</f>
        <v>10389.6</v>
      </c>
      <c r="F380" s="21">
        <f>SUM('[1]8'!H563)</f>
        <v>11075.9</v>
      </c>
    </row>
    <row r="381" spans="1:6" ht="75" x14ac:dyDescent="0.25">
      <c r="A381" s="14" t="s">
        <v>304</v>
      </c>
      <c r="B381" s="61">
        <v>5920173200</v>
      </c>
      <c r="C381" s="10"/>
      <c r="D381" s="11"/>
      <c r="E381" s="21">
        <f>E384+E382</f>
        <v>27579.4</v>
      </c>
      <c r="F381" s="21">
        <f>F384+F382</f>
        <v>27230.5</v>
      </c>
    </row>
    <row r="382" spans="1:6" ht="45" x14ac:dyDescent="0.25">
      <c r="A382" s="14" t="s">
        <v>121</v>
      </c>
      <c r="B382" s="61">
        <v>5920173200</v>
      </c>
      <c r="C382" s="10">
        <v>100</v>
      </c>
      <c r="D382" s="11"/>
      <c r="E382" s="21">
        <f>SUM(E383)</f>
        <v>15.7</v>
      </c>
      <c r="F382" s="21">
        <f>SUM(F383)</f>
        <v>15.899999999999999</v>
      </c>
    </row>
    <row r="383" spans="1:6" ht="45" x14ac:dyDescent="0.25">
      <c r="A383" s="12" t="s">
        <v>166</v>
      </c>
      <c r="B383" s="61">
        <v>5920173200</v>
      </c>
      <c r="C383" s="10">
        <v>100</v>
      </c>
      <c r="D383" s="11" t="s">
        <v>167</v>
      </c>
      <c r="E383" s="21">
        <f>SUM('[1]8'!G485)</f>
        <v>15.7</v>
      </c>
      <c r="F383" s="21">
        <f>SUM('[1]8'!H485)</f>
        <v>15.899999999999999</v>
      </c>
    </row>
    <row r="384" spans="1:6" x14ac:dyDescent="0.25">
      <c r="A384" s="14" t="s">
        <v>175</v>
      </c>
      <c r="B384" s="61">
        <v>5920173200</v>
      </c>
      <c r="C384" s="10">
        <v>500</v>
      </c>
      <c r="D384" s="11"/>
      <c r="E384" s="21">
        <f>E385</f>
        <v>27563.7</v>
      </c>
      <c r="F384" s="21">
        <f>F385</f>
        <v>27214.6</v>
      </c>
    </row>
    <row r="385" spans="1:6" ht="45" x14ac:dyDescent="0.25">
      <c r="A385" s="12" t="s">
        <v>176</v>
      </c>
      <c r="B385" s="61">
        <v>5920173200</v>
      </c>
      <c r="C385" s="10">
        <v>500</v>
      </c>
      <c r="D385" s="11" t="s">
        <v>177</v>
      </c>
      <c r="E385" s="21">
        <f>SUM('[1]8'!G567)</f>
        <v>27563.7</v>
      </c>
      <c r="F385" s="21">
        <f>SUM('[1]8'!H567)</f>
        <v>27214.6</v>
      </c>
    </row>
    <row r="386" spans="1:6" ht="60" x14ac:dyDescent="0.25">
      <c r="A386" s="12" t="s">
        <v>384</v>
      </c>
      <c r="B386" s="34">
        <v>5930000000</v>
      </c>
      <c r="C386" s="10"/>
      <c r="D386" s="11"/>
      <c r="E386" s="21">
        <f t="shared" ref="E386:F388" si="3">E387</f>
        <v>228.9</v>
      </c>
      <c r="F386" s="21">
        <f t="shared" si="3"/>
        <v>476.4</v>
      </c>
    </row>
    <row r="387" spans="1:6" ht="45" x14ac:dyDescent="0.25">
      <c r="A387" s="14" t="s">
        <v>238</v>
      </c>
      <c r="B387" s="34">
        <v>5930100000</v>
      </c>
      <c r="C387" s="10"/>
      <c r="D387" s="11"/>
      <c r="E387" s="21">
        <f t="shared" si="3"/>
        <v>228.9</v>
      </c>
      <c r="F387" s="21">
        <f t="shared" si="3"/>
        <v>476.4</v>
      </c>
    </row>
    <row r="388" spans="1:6" ht="30" x14ac:dyDescent="0.25">
      <c r="A388" s="14" t="s">
        <v>239</v>
      </c>
      <c r="B388" s="23">
        <v>5930121603</v>
      </c>
      <c r="C388" s="10">
        <v>700</v>
      </c>
      <c r="D388" s="11"/>
      <c r="E388" s="21">
        <f t="shared" si="3"/>
        <v>228.9</v>
      </c>
      <c r="F388" s="21">
        <f t="shared" si="3"/>
        <v>476.4</v>
      </c>
    </row>
    <row r="389" spans="1:6" ht="30" x14ac:dyDescent="0.25">
      <c r="A389" s="14" t="s">
        <v>309</v>
      </c>
      <c r="B389" s="23">
        <v>5930121603</v>
      </c>
      <c r="C389" s="10">
        <v>700</v>
      </c>
      <c r="D389" s="11" t="s">
        <v>240</v>
      </c>
      <c r="E389" s="21">
        <f>SUM('[1]8'!G555)</f>
        <v>228.9</v>
      </c>
      <c r="F389" s="21">
        <f>SUM('[1]8'!H555)</f>
        <v>476.4</v>
      </c>
    </row>
    <row r="390" spans="1:6" ht="45" x14ac:dyDescent="0.25">
      <c r="A390" s="12" t="s">
        <v>385</v>
      </c>
      <c r="B390" s="16" t="s">
        <v>178</v>
      </c>
      <c r="C390" s="10"/>
      <c r="D390" s="11"/>
      <c r="E390" s="21">
        <f>SUM(E392+E395+E398+E401+E404)</f>
        <v>4089.9</v>
      </c>
      <c r="F390" s="21">
        <f>SUM(F392+F395+F398+F401+F404)</f>
        <v>4113.8</v>
      </c>
    </row>
    <row r="391" spans="1:6" ht="75" x14ac:dyDescent="0.25">
      <c r="A391" s="12" t="s">
        <v>295</v>
      </c>
      <c r="B391" s="22">
        <v>6000100000</v>
      </c>
      <c r="C391" s="10"/>
      <c r="D391" s="11"/>
      <c r="E391" s="21">
        <f>SUM(E392+E395+E398+E401+E404)</f>
        <v>4089.9</v>
      </c>
      <c r="F391" s="21">
        <f>SUM(F392+F395+F398+F401+F404)</f>
        <v>4113.8</v>
      </c>
    </row>
    <row r="392" spans="1:6" ht="45" x14ac:dyDescent="0.25">
      <c r="A392" s="60" t="s">
        <v>386</v>
      </c>
      <c r="B392" s="16" t="s">
        <v>179</v>
      </c>
      <c r="C392" s="10"/>
      <c r="D392" s="11"/>
      <c r="E392" s="21">
        <f>SUM(E393)</f>
        <v>70</v>
      </c>
      <c r="F392" s="21">
        <f>SUM(F393)</f>
        <v>70</v>
      </c>
    </row>
    <row r="393" spans="1:6" ht="30" x14ac:dyDescent="0.25">
      <c r="A393" s="14" t="s">
        <v>33</v>
      </c>
      <c r="B393" s="16" t="s">
        <v>179</v>
      </c>
      <c r="C393" s="10">
        <v>200</v>
      </c>
      <c r="D393" s="11"/>
      <c r="E393" s="21">
        <f>SUM(E394)</f>
        <v>70</v>
      </c>
      <c r="F393" s="21">
        <f>SUM(F394)</f>
        <v>70</v>
      </c>
    </row>
    <row r="394" spans="1:6" x14ac:dyDescent="0.25">
      <c r="A394" s="12" t="s">
        <v>106</v>
      </c>
      <c r="B394" s="16" t="s">
        <v>179</v>
      </c>
      <c r="C394" s="10">
        <v>200</v>
      </c>
      <c r="D394" s="11" t="s">
        <v>107</v>
      </c>
      <c r="E394" s="21">
        <f>SUM('[1]8'!G710)</f>
        <v>70</v>
      </c>
      <c r="F394" s="21">
        <f>SUM('[1]8'!H710)</f>
        <v>70</v>
      </c>
    </row>
    <row r="395" spans="1:6" x14ac:dyDescent="0.25">
      <c r="A395" s="60" t="s">
        <v>296</v>
      </c>
      <c r="B395" s="16" t="s">
        <v>180</v>
      </c>
      <c r="C395" s="10"/>
      <c r="D395" s="11"/>
      <c r="E395" s="21">
        <f>SUM(E396)</f>
        <v>40</v>
      </c>
      <c r="F395" s="21">
        <f>SUM(F396)</f>
        <v>40</v>
      </c>
    </row>
    <row r="396" spans="1:6" ht="30" x14ac:dyDescent="0.25">
      <c r="A396" s="14" t="s">
        <v>33</v>
      </c>
      <c r="B396" s="16" t="s">
        <v>180</v>
      </c>
      <c r="C396" s="10">
        <v>200</v>
      </c>
      <c r="D396" s="11"/>
      <c r="E396" s="21">
        <f>SUM(E397)</f>
        <v>40</v>
      </c>
      <c r="F396" s="21">
        <f>SUM(F397)</f>
        <v>40</v>
      </c>
    </row>
    <row r="397" spans="1:6" x14ac:dyDescent="0.25">
      <c r="A397" s="12" t="s">
        <v>106</v>
      </c>
      <c r="B397" s="16" t="s">
        <v>180</v>
      </c>
      <c r="C397" s="10">
        <v>200</v>
      </c>
      <c r="D397" s="11" t="s">
        <v>107</v>
      </c>
      <c r="E397" s="21">
        <f>SUM('[1]8'!G714)</f>
        <v>40</v>
      </c>
      <c r="F397" s="21">
        <f>SUM('[1]8'!H714)</f>
        <v>40</v>
      </c>
    </row>
    <row r="398" spans="1:6" ht="30" x14ac:dyDescent="0.25">
      <c r="A398" s="14" t="s">
        <v>387</v>
      </c>
      <c r="B398" s="16" t="s">
        <v>181</v>
      </c>
      <c r="C398" s="10"/>
      <c r="D398" s="11"/>
      <c r="E398" s="21">
        <f>SUM(E399)</f>
        <v>72.5</v>
      </c>
      <c r="F398" s="21">
        <f>SUM(F399)</f>
        <v>72.5</v>
      </c>
    </row>
    <row r="399" spans="1:6" ht="30" x14ac:dyDescent="0.25">
      <c r="A399" s="14" t="s">
        <v>33</v>
      </c>
      <c r="B399" s="16" t="s">
        <v>181</v>
      </c>
      <c r="C399" s="10">
        <v>200</v>
      </c>
      <c r="D399" s="11"/>
      <c r="E399" s="21">
        <f>SUM(E400)</f>
        <v>72.5</v>
      </c>
      <c r="F399" s="21">
        <f>SUM(F400)</f>
        <v>72.5</v>
      </c>
    </row>
    <row r="400" spans="1:6" x14ac:dyDescent="0.25">
      <c r="A400" s="12" t="s">
        <v>106</v>
      </c>
      <c r="B400" s="16" t="s">
        <v>181</v>
      </c>
      <c r="C400" s="10">
        <v>200</v>
      </c>
      <c r="D400" s="11" t="s">
        <v>107</v>
      </c>
      <c r="E400" s="21">
        <f>SUM('[1]8'!G718)</f>
        <v>72.5</v>
      </c>
      <c r="F400" s="21">
        <f>SUM('[1]8'!H718)</f>
        <v>72.5</v>
      </c>
    </row>
    <row r="401" spans="1:6" x14ac:dyDescent="0.25">
      <c r="A401" s="60" t="s">
        <v>297</v>
      </c>
      <c r="B401" s="16" t="s">
        <v>182</v>
      </c>
      <c r="C401" s="10"/>
      <c r="D401" s="11"/>
      <c r="E401" s="21">
        <f>SUM(E402)</f>
        <v>651.1</v>
      </c>
      <c r="F401" s="21">
        <f>SUM(F402)</f>
        <v>651.1</v>
      </c>
    </row>
    <row r="402" spans="1:6" ht="30" x14ac:dyDescent="0.25">
      <c r="A402" s="14" t="s">
        <v>33</v>
      </c>
      <c r="B402" s="16" t="s">
        <v>182</v>
      </c>
      <c r="C402" s="10">
        <v>200</v>
      </c>
      <c r="D402" s="11"/>
      <c r="E402" s="21">
        <f>SUM(E403)</f>
        <v>651.1</v>
      </c>
      <c r="F402" s="21">
        <f>SUM(F403)</f>
        <v>651.1</v>
      </c>
    </row>
    <row r="403" spans="1:6" x14ac:dyDescent="0.25">
      <c r="A403" s="12" t="s">
        <v>106</v>
      </c>
      <c r="B403" s="16" t="s">
        <v>182</v>
      </c>
      <c r="C403" s="10">
        <v>200</v>
      </c>
      <c r="D403" s="11" t="s">
        <v>107</v>
      </c>
      <c r="E403" s="21">
        <f>SUM('[1]8'!G722)</f>
        <v>651.1</v>
      </c>
      <c r="F403" s="21">
        <f>SUM('[1]8'!H722)</f>
        <v>651.1</v>
      </c>
    </row>
    <row r="404" spans="1:6" ht="45" x14ac:dyDescent="0.25">
      <c r="A404" s="12" t="s">
        <v>298</v>
      </c>
      <c r="B404" s="16" t="s">
        <v>183</v>
      </c>
      <c r="C404" s="10"/>
      <c r="D404" s="11"/>
      <c r="E404" s="21">
        <f>SUM(E405+E407+E411+E409)</f>
        <v>3256.3</v>
      </c>
      <c r="F404" s="21">
        <f>SUM(F405+F407+F411+F409)</f>
        <v>3280.2000000000003</v>
      </c>
    </row>
    <row r="405" spans="1:6" ht="75" x14ac:dyDescent="0.25">
      <c r="A405" s="12" t="s">
        <v>18</v>
      </c>
      <c r="B405" s="16" t="s">
        <v>183</v>
      </c>
      <c r="C405" s="10">
        <v>100</v>
      </c>
      <c r="D405" s="11"/>
      <c r="E405" s="21">
        <f>SUM(E406)</f>
        <v>2901.9</v>
      </c>
      <c r="F405" s="21">
        <f>SUM(F406)</f>
        <v>2925.8</v>
      </c>
    </row>
    <row r="406" spans="1:6" x14ac:dyDescent="0.25">
      <c r="A406" s="12" t="s">
        <v>106</v>
      </c>
      <c r="B406" s="16" t="s">
        <v>183</v>
      </c>
      <c r="C406" s="10">
        <v>100</v>
      </c>
      <c r="D406" s="11" t="s">
        <v>107</v>
      </c>
      <c r="E406" s="21">
        <f>SUM('[1]8'!G726)</f>
        <v>2901.9</v>
      </c>
      <c r="F406" s="21">
        <f>SUM('[1]8'!H726)</f>
        <v>2925.8</v>
      </c>
    </row>
    <row r="407" spans="1:6" ht="30" x14ac:dyDescent="0.25">
      <c r="A407" s="14" t="s">
        <v>33</v>
      </c>
      <c r="B407" s="16" t="s">
        <v>183</v>
      </c>
      <c r="C407" s="10">
        <v>200</v>
      </c>
      <c r="D407" s="11"/>
      <c r="E407" s="21">
        <f>SUM(E408)</f>
        <v>337.3</v>
      </c>
      <c r="F407" s="21">
        <f>SUM(F408)</f>
        <v>337.3</v>
      </c>
    </row>
    <row r="408" spans="1:6" x14ac:dyDescent="0.25">
      <c r="A408" s="12" t="s">
        <v>106</v>
      </c>
      <c r="B408" s="16" t="s">
        <v>183</v>
      </c>
      <c r="C408" s="10">
        <v>200</v>
      </c>
      <c r="D408" s="11" t="s">
        <v>107</v>
      </c>
      <c r="E408" s="21">
        <f>SUM('[1]8'!G731)</f>
        <v>337.3</v>
      </c>
      <c r="F408" s="21">
        <f>SUM('[1]8'!H731)</f>
        <v>337.3</v>
      </c>
    </row>
    <row r="409" spans="1:6" ht="30" x14ac:dyDescent="0.25">
      <c r="A409" s="12" t="s">
        <v>154</v>
      </c>
      <c r="B409" s="16" t="s">
        <v>183</v>
      </c>
      <c r="C409" s="10">
        <v>400</v>
      </c>
      <c r="D409" s="11"/>
      <c r="E409" s="21">
        <f>SUM(E410)</f>
        <v>1</v>
      </c>
      <c r="F409" s="21">
        <f>SUM(F410)</f>
        <v>1</v>
      </c>
    </row>
    <row r="410" spans="1:6" x14ac:dyDescent="0.25">
      <c r="A410" s="12" t="s">
        <v>106</v>
      </c>
      <c r="B410" s="16" t="s">
        <v>183</v>
      </c>
      <c r="C410" s="10">
        <v>400</v>
      </c>
      <c r="D410" s="11" t="s">
        <v>107</v>
      </c>
      <c r="E410" s="21">
        <f>SUM('[1]8'!G735)</f>
        <v>1</v>
      </c>
      <c r="F410" s="21">
        <f>SUM('[1]8'!H735)</f>
        <v>1</v>
      </c>
    </row>
    <row r="411" spans="1:6" x14ac:dyDescent="0.25">
      <c r="A411" s="14" t="s">
        <v>184</v>
      </c>
      <c r="B411" s="16" t="s">
        <v>183</v>
      </c>
      <c r="C411" s="10">
        <v>800</v>
      </c>
      <c r="D411" s="11"/>
      <c r="E411" s="21">
        <f>SUM(E412)</f>
        <v>16.100000000000001</v>
      </c>
      <c r="F411" s="21">
        <f>SUM(F412)</f>
        <v>16.100000000000001</v>
      </c>
    </row>
    <row r="412" spans="1:6" x14ac:dyDescent="0.25">
      <c r="A412" s="12" t="s">
        <v>106</v>
      </c>
      <c r="B412" s="16" t="s">
        <v>183</v>
      </c>
      <c r="C412" s="10">
        <v>800</v>
      </c>
      <c r="D412" s="11" t="s">
        <v>107</v>
      </c>
      <c r="E412" s="21">
        <f>SUM('[1]8'!G738)</f>
        <v>16.100000000000001</v>
      </c>
      <c r="F412" s="21">
        <f>SUM('[1]8'!H738)</f>
        <v>16.100000000000001</v>
      </c>
    </row>
    <row r="413" spans="1:6" x14ac:dyDescent="0.25">
      <c r="A413" s="12" t="s">
        <v>185</v>
      </c>
      <c r="B413" s="15" t="s">
        <v>186</v>
      </c>
      <c r="C413" s="10"/>
      <c r="D413" s="11"/>
      <c r="E413" s="41">
        <f>E416+E419+E427+E440+E450+E459+E462+E497+E507+E515+E518+E523+E436</f>
        <v>14354.999999999998</v>
      </c>
      <c r="F413" s="41">
        <f>F416+F419+F427+F440+F450+F459+F462+F497+F507+F515+F518+F523+F436</f>
        <v>15796.499999999998</v>
      </c>
    </row>
    <row r="414" spans="1:6" ht="30" x14ac:dyDescent="0.25">
      <c r="A414" s="12" t="s">
        <v>388</v>
      </c>
      <c r="B414" s="15" t="s">
        <v>389</v>
      </c>
      <c r="C414" s="10"/>
      <c r="D414" s="11"/>
      <c r="E414" s="41">
        <f>SUM(E415+E426+E439+E449+E459+E463+E496+E506+E514+E522)</f>
        <v>10649.999999999998</v>
      </c>
      <c r="F414" s="41">
        <f>SUM(F415+F426+F439+F449+F459+F463+F496+F506+F514+F522)</f>
        <v>12032.499999999998</v>
      </c>
    </row>
    <row r="415" spans="1:6" ht="30" x14ac:dyDescent="0.25">
      <c r="A415" s="12" t="s">
        <v>390</v>
      </c>
      <c r="B415" s="15" t="s">
        <v>391</v>
      </c>
      <c r="C415" s="10"/>
      <c r="D415" s="11"/>
      <c r="E415" s="41">
        <f>SUM(E416+E420+E422+E424)</f>
        <v>581.70000000000005</v>
      </c>
      <c r="F415" s="41">
        <f>SUM(F416+F420+F422+F424)</f>
        <v>582.70000000000005</v>
      </c>
    </row>
    <row r="416" spans="1:6" ht="45" x14ac:dyDescent="0.25">
      <c r="A416" s="12" t="s">
        <v>187</v>
      </c>
      <c r="B416" s="15" t="s">
        <v>188</v>
      </c>
      <c r="C416" s="10"/>
      <c r="D416" s="11"/>
      <c r="E416" s="13">
        <f>E418</f>
        <v>58</v>
      </c>
      <c r="F416" s="13">
        <f>F418</f>
        <v>58</v>
      </c>
    </row>
    <row r="417" spans="1:6" ht="30" x14ac:dyDescent="0.25">
      <c r="A417" s="14" t="s">
        <v>33</v>
      </c>
      <c r="B417" s="15" t="s">
        <v>188</v>
      </c>
      <c r="C417" s="10">
        <v>200</v>
      </c>
      <c r="D417" s="11"/>
      <c r="E417" s="13">
        <f>E418</f>
        <v>58</v>
      </c>
      <c r="F417" s="13">
        <f>F418</f>
        <v>58</v>
      </c>
    </row>
    <row r="418" spans="1:6" ht="60" x14ac:dyDescent="0.25">
      <c r="A418" s="8" t="s">
        <v>189</v>
      </c>
      <c r="B418" s="15" t="s">
        <v>188</v>
      </c>
      <c r="C418" s="10">
        <v>200</v>
      </c>
      <c r="D418" s="11" t="s">
        <v>170</v>
      </c>
      <c r="E418" s="13">
        <f>SUM('[1]8'!G973)</f>
        <v>58</v>
      </c>
      <c r="F418" s="13">
        <f>SUM('[1]8'!H973)</f>
        <v>58</v>
      </c>
    </row>
    <row r="419" spans="1:6" ht="30" x14ac:dyDescent="0.25">
      <c r="A419" s="12" t="s">
        <v>190</v>
      </c>
      <c r="B419" s="15" t="s">
        <v>191</v>
      </c>
      <c r="C419" s="10"/>
      <c r="D419" s="11"/>
      <c r="E419" s="13">
        <f>E420+E422+E424</f>
        <v>523.70000000000005</v>
      </c>
      <c r="F419" s="13">
        <f>F420+F422+F424</f>
        <v>524.70000000000005</v>
      </c>
    </row>
    <row r="420" spans="1:6" ht="60" x14ac:dyDescent="0.25">
      <c r="A420" s="25" t="s">
        <v>192</v>
      </c>
      <c r="B420" s="15" t="s">
        <v>191</v>
      </c>
      <c r="C420" s="10">
        <v>100</v>
      </c>
      <c r="D420" s="11"/>
      <c r="E420" s="13">
        <f>E421</f>
        <v>473.70000000000005</v>
      </c>
      <c r="F420" s="13">
        <f>F421</f>
        <v>474.70000000000005</v>
      </c>
    </row>
    <row r="421" spans="1:6" ht="60" x14ac:dyDescent="0.25">
      <c r="A421" s="8" t="s">
        <v>189</v>
      </c>
      <c r="B421" s="15" t="s">
        <v>191</v>
      </c>
      <c r="C421" s="10">
        <v>100</v>
      </c>
      <c r="D421" s="11" t="s">
        <v>170</v>
      </c>
      <c r="E421" s="13">
        <f>SUM('[1]8'!G977)</f>
        <v>473.70000000000005</v>
      </c>
      <c r="F421" s="13">
        <f>SUM('[1]8'!H977)</f>
        <v>474.70000000000005</v>
      </c>
    </row>
    <row r="422" spans="1:6" ht="30" x14ac:dyDescent="0.25">
      <c r="A422" s="14" t="s">
        <v>33</v>
      </c>
      <c r="B422" s="15" t="s">
        <v>191</v>
      </c>
      <c r="C422" s="10">
        <v>200</v>
      </c>
      <c r="D422" s="11"/>
      <c r="E422" s="13">
        <f>E423</f>
        <v>45</v>
      </c>
      <c r="F422" s="13">
        <f>F423</f>
        <v>45</v>
      </c>
    </row>
    <row r="423" spans="1:6" ht="60" x14ac:dyDescent="0.25">
      <c r="A423" s="8" t="s">
        <v>189</v>
      </c>
      <c r="B423" s="15" t="s">
        <v>191</v>
      </c>
      <c r="C423" s="10">
        <v>200</v>
      </c>
      <c r="D423" s="11" t="s">
        <v>170</v>
      </c>
      <c r="E423" s="13">
        <f>SUM('[1]8'!G982)</f>
        <v>45</v>
      </c>
      <c r="F423" s="13">
        <f>SUM('[1]8'!H982)</f>
        <v>45</v>
      </c>
    </row>
    <row r="424" spans="1:6" ht="30" x14ac:dyDescent="0.25">
      <c r="A424" s="14" t="s">
        <v>33</v>
      </c>
      <c r="B424" s="15" t="s">
        <v>191</v>
      </c>
      <c r="C424" s="10">
        <v>200</v>
      </c>
      <c r="D424" s="11"/>
      <c r="E424" s="13">
        <f>E425</f>
        <v>5</v>
      </c>
      <c r="F424" s="13">
        <f>F425</f>
        <v>5</v>
      </c>
    </row>
    <row r="425" spans="1:6" ht="30" x14ac:dyDescent="0.25">
      <c r="A425" s="14" t="s">
        <v>10</v>
      </c>
      <c r="B425" s="15" t="s">
        <v>191</v>
      </c>
      <c r="C425" s="10">
        <v>200</v>
      </c>
      <c r="D425" s="11" t="s">
        <v>11</v>
      </c>
      <c r="E425" s="13">
        <f>SUM('[1]8'!G991)</f>
        <v>5</v>
      </c>
      <c r="F425" s="13">
        <f>SUM('[1]8'!H991)</f>
        <v>5</v>
      </c>
    </row>
    <row r="426" spans="1:6" x14ac:dyDescent="0.25">
      <c r="A426" s="14" t="s">
        <v>392</v>
      </c>
      <c r="B426" s="15" t="s">
        <v>393</v>
      </c>
      <c r="C426" s="10"/>
      <c r="D426" s="11"/>
      <c r="E426" s="13">
        <f>SUM(E427+E436)</f>
        <v>2652.9999999999995</v>
      </c>
      <c r="F426" s="13">
        <f>SUM(F427+F436)</f>
        <v>4282</v>
      </c>
    </row>
    <row r="427" spans="1:6" ht="30" x14ac:dyDescent="0.25">
      <c r="A427" s="12" t="s">
        <v>164</v>
      </c>
      <c r="B427" s="15" t="s">
        <v>193</v>
      </c>
      <c r="C427" s="23"/>
      <c r="D427" s="22"/>
      <c r="E427" s="21">
        <f>E430+E432+E434+E428</f>
        <v>2652.7999999999997</v>
      </c>
      <c r="F427" s="21">
        <f>F430+F432+F434+F428</f>
        <v>4281.8</v>
      </c>
    </row>
    <row r="428" spans="1:6" ht="60" x14ac:dyDescent="0.25">
      <c r="A428" s="25" t="s">
        <v>192</v>
      </c>
      <c r="B428" s="9" t="s">
        <v>193</v>
      </c>
      <c r="C428" s="10">
        <v>100</v>
      </c>
      <c r="D428" s="11"/>
      <c r="E428" s="21">
        <f>SUM(E429)</f>
        <v>27</v>
      </c>
      <c r="F428" s="21">
        <f>SUM(F429)</f>
        <v>27</v>
      </c>
    </row>
    <row r="429" spans="1:6" ht="60" x14ac:dyDescent="0.25">
      <c r="A429" s="12" t="s">
        <v>194</v>
      </c>
      <c r="B429" s="9" t="s">
        <v>193</v>
      </c>
      <c r="C429" s="10">
        <v>100</v>
      </c>
      <c r="D429" s="11" t="s">
        <v>165</v>
      </c>
      <c r="E429" s="21">
        <f>SUM('[1]8'!G599)</f>
        <v>27</v>
      </c>
      <c r="F429" s="21">
        <f>SUM('[1]8'!H599)</f>
        <v>27</v>
      </c>
    </row>
    <row r="430" spans="1:6" ht="30" x14ac:dyDescent="0.25">
      <c r="A430" s="14" t="s">
        <v>33</v>
      </c>
      <c r="B430" s="9" t="s">
        <v>193</v>
      </c>
      <c r="C430" s="10">
        <v>200</v>
      </c>
      <c r="D430" s="11"/>
      <c r="E430" s="13">
        <f>E431</f>
        <v>2453.6</v>
      </c>
      <c r="F430" s="13">
        <f>F431</f>
        <v>4082.6</v>
      </c>
    </row>
    <row r="431" spans="1:6" ht="60" x14ac:dyDescent="0.25">
      <c r="A431" s="8" t="s">
        <v>194</v>
      </c>
      <c r="B431" s="9" t="s">
        <v>193</v>
      </c>
      <c r="C431" s="10">
        <v>200</v>
      </c>
      <c r="D431" s="11" t="s">
        <v>165</v>
      </c>
      <c r="E431" s="13">
        <f>SUM('[1]8'!G602)</f>
        <v>2453.6</v>
      </c>
      <c r="F431" s="13">
        <f>SUM('[1]8'!H602)</f>
        <v>4082.6</v>
      </c>
    </row>
    <row r="432" spans="1:6" x14ac:dyDescent="0.25">
      <c r="A432" s="8" t="s">
        <v>21</v>
      </c>
      <c r="B432" s="9" t="s">
        <v>193</v>
      </c>
      <c r="C432" s="10" t="s">
        <v>195</v>
      </c>
      <c r="D432" s="11"/>
      <c r="E432" s="21">
        <f>E433</f>
        <v>122</v>
      </c>
      <c r="F432" s="21">
        <f>F433</f>
        <v>122</v>
      </c>
    </row>
    <row r="433" spans="1:6" ht="60" x14ac:dyDescent="0.25">
      <c r="A433" s="8" t="s">
        <v>194</v>
      </c>
      <c r="B433" s="9" t="s">
        <v>193</v>
      </c>
      <c r="C433" s="10" t="s">
        <v>195</v>
      </c>
      <c r="D433" s="11" t="s">
        <v>165</v>
      </c>
      <c r="E433" s="21">
        <f>SUM('[1]8'!G607)</f>
        <v>122</v>
      </c>
      <c r="F433" s="21">
        <f>SUM('[1]8'!H607)</f>
        <v>122</v>
      </c>
    </row>
    <row r="434" spans="1:6" ht="30" x14ac:dyDescent="0.25">
      <c r="A434" s="14" t="s">
        <v>33</v>
      </c>
      <c r="B434" s="9" t="s">
        <v>193</v>
      </c>
      <c r="C434" s="10">
        <v>200</v>
      </c>
      <c r="D434" s="11"/>
      <c r="E434" s="21">
        <f>E435</f>
        <v>50.2</v>
      </c>
      <c r="F434" s="21">
        <f>F435</f>
        <v>50.2</v>
      </c>
    </row>
    <row r="435" spans="1:6" ht="30" x14ac:dyDescent="0.25">
      <c r="A435" s="8" t="s">
        <v>10</v>
      </c>
      <c r="B435" s="9" t="s">
        <v>193</v>
      </c>
      <c r="C435" s="10">
        <v>200</v>
      </c>
      <c r="D435" s="11" t="s">
        <v>11</v>
      </c>
      <c r="E435" s="21">
        <f>SUM('[1]8'!G827)</f>
        <v>50.2</v>
      </c>
      <c r="F435" s="21">
        <f>SUM('[1]8'!H827)</f>
        <v>50.2</v>
      </c>
    </row>
    <row r="436" spans="1:6" ht="45" x14ac:dyDescent="0.25">
      <c r="A436" s="14" t="s">
        <v>196</v>
      </c>
      <c r="B436" s="19" t="s">
        <v>197</v>
      </c>
      <c r="C436" s="10"/>
      <c r="D436" s="11"/>
      <c r="E436" s="21">
        <f>E437</f>
        <v>0.2</v>
      </c>
      <c r="F436" s="21">
        <f>F437</f>
        <v>0.2</v>
      </c>
    </row>
    <row r="437" spans="1:6" ht="30" x14ac:dyDescent="0.25">
      <c r="A437" s="14" t="s">
        <v>33</v>
      </c>
      <c r="B437" s="19" t="s">
        <v>197</v>
      </c>
      <c r="C437" s="10">
        <v>200</v>
      </c>
      <c r="D437" s="11"/>
      <c r="E437" s="21">
        <f>E438</f>
        <v>0.2</v>
      </c>
      <c r="F437" s="21">
        <f>F438</f>
        <v>0.2</v>
      </c>
    </row>
    <row r="438" spans="1:6" x14ac:dyDescent="0.25">
      <c r="A438" s="12" t="s">
        <v>198</v>
      </c>
      <c r="B438" s="19" t="s">
        <v>197</v>
      </c>
      <c r="C438" s="10">
        <v>200</v>
      </c>
      <c r="D438" s="11" t="s">
        <v>199</v>
      </c>
      <c r="E438" s="21">
        <f>SUM('[1]8'!G617)</f>
        <v>0.2</v>
      </c>
      <c r="F438" s="21">
        <f>SUM('[1]8'!H617)</f>
        <v>0.2</v>
      </c>
    </row>
    <row r="439" spans="1:6" ht="30" x14ac:dyDescent="0.25">
      <c r="A439" s="12" t="s">
        <v>394</v>
      </c>
      <c r="B439" s="15" t="s">
        <v>395</v>
      </c>
      <c r="C439" s="10"/>
      <c r="D439" s="11"/>
      <c r="E439" s="21">
        <f>SUM(E440)</f>
        <v>759</v>
      </c>
      <c r="F439" s="21">
        <f>SUM(F440)</f>
        <v>511.5</v>
      </c>
    </row>
    <row r="440" spans="1:6" ht="30" x14ac:dyDescent="0.25">
      <c r="A440" s="25" t="s">
        <v>299</v>
      </c>
      <c r="B440" s="15" t="s">
        <v>200</v>
      </c>
      <c r="C440" s="10"/>
      <c r="D440" s="11"/>
      <c r="E440" s="21">
        <f>E441+E443+E445+E447</f>
        <v>759</v>
      </c>
      <c r="F440" s="21">
        <f>F441+F443+F445+F447</f>
        <v>511.5</v>
      </c>
    </row>
    <row r="441" spans="1:6" ht="60" x14ac:dyDescent="0.25">
      <c r="A441" s="25" t="s">
        <v>192</v>
      </c>
      <c r="B441" s="15" t="s">
        <v>200</v>
      </c>
      <c r="C441" s="10">
        <v>100</v>
      </c>
      <c r="D441" s="11"/>
      <c r="E441" s="13">
        <f>E442</f>
        <v>10</v>
      </c>
      <c r="F441" s="13">
        <f>F442</f>
        <v>10</v>
      </c>
    </row>
    <row r="442" spans="1:6" ht="45" x14ac:dyDescent="0.25">
      <c r="A442" s="8" t="s">
        <v>201</v>
      </c>
      <c r="B442" s="15" t="s">
        <v>200</v>
      </c>
      <c r="C442" s="10">
        <v>100</v>
      </c>
      <c r="D442" s="11" t="s">
        <v>167</v>
      </c>
      <c r="E442" s="13">
        <f>SUM('[1]8'!G458)</f>
        <v>10</v>
      </c>
      <c r="F442" s="13">
        <f>SUM('[1]8'!H458)</f>
        <v>10</v>
      </c>
    </row>
    <row r="443" spans="1:6" ht="30" x14ac:dyDescent="0.25">
      <c r="A443" s="14" t="s">
        <v>33</v>
      </c>
      <c r="B443" s="15" t="s">
        <v>200</v>
      </c>
      <c r="C443" s="10">
        <v>200</v>
      </c>
      <c r="D443" s="11"/>
      <c r="E443" s="13">
        <f>E444</f>
        <v>654.9</v>
      </c>
      <c r="F443" s="13">
        <f>F444</f>
        <v>407.4</v>
      </c>
    </row>
    <row r="444" spans="1:6" ht="45" x14ac:dyDescent="0.25">
      <c r="A444" s="8" t="s">
        <v>201</v>
      </c>
      <c r="B444" s="15" t="s">
        <v>200</v>
      </c>
      <c r="C444" s="10">
        <v>200</v>
      </c>
      <c r="D444" s="11" t="s">
        <v>167</v>
      </c>
      <c r="E444" s="13">
        <f>SUM('[1]8'!G461)</f>
        <v>654.9</v>
      </c>
      <c r="F444" s="13">
        <f>SUM('[1]8'!H461)</f>
        <v>407.4</v>
      </c>
    </row>
    <row r="445" spans="1:6" x14ac:dyDescent="0.25">
      <c r="A445" s="14" t="s">
        <v>21</v>
      </c>
      <c r="B445" s="15" t="s">
        <v>200</v>
      </c>
      <c r="C445" s="10">
        <v>800</v>
      </c>
      <c r="D445" s="11"/>
      <c r="E445" s="13">
        <f>E446</f>
        <v>6.1</v>
      </c>
      <c r="F445" s="13">
        <f>F446</f>
        <v>6.1</v>
      </c>
    </row>
    <row r="446" spans="1:6" ht="45" x14ac:dyDescent="0.25">
      <c r="A446" s="8" t="s">
        <v>201</v>
      </c>
      <c r="B446" s="15" t="s">
        <v>200</v>
      </c>
      <c r="C446" s="10">
        <v>800</v>
      </c>
      <c r="D446" s="11" t="s">
        <v>167</v>
      </c>
      <c r="E446" s="13">
        <f>SUM('[1]8'!G465)</f>
        <v>6.1</v>
      </c>
      <c r="F446" s="13">
        <f>SUM('[1]8'!H465)</f>
        <v>6.1</v>
      </c>
    </row>
    <row r="447" spans="1:6" ht="30" x14ac:dyDescent="0.25">
      <c r="A447" s="14" t="s">
        <v>33</v>
      </c>
      <c r="B447" s="15" t="s">
        <v>200</v>
      </c>
      <c r="C447" s="10">
        <v>200</v>
      </c>
      <c r="D447" s="11"/>
      <c r="E447" s="13">
        <f>E448</f>
        <v>88</v>
      </c>
      <c r="F447" s="13">
        <f>F448</f>
        <v>88</v>
      </c>
    </row>
    <row r="448" spans="1:6" ht="30" x14ac:dyDescent="0.25">
      <c r="A448" s="8" t="s">
        <v>10</v>
      </c>
      <c r="B448" s="15" t="s">
        <v>200</v>
      </c>
      <c r="C448" s="10">
        <v>200</v>
      </c>
      <c r="D448" s="11" t="s">
        <v>11</v>
      </c>
      <c r="E448" s="13">
        <f>SUM('[1]8'!G535)</f>
        <v>88</v>
      </c>
      <c r="F448" s="13">
        <f>SUM('[1]8'!H535)</f>
        <v>88</v>
      </c>
    </row>
    <row r="449" spans="1:6" ht="30" x14ac:dyDescent="0.25">
      <c r="A449" s="8" t="s">
        <v>396</v>
      </c>
      <c r="B449" s="15" t="s">
        <v>397</v>
      </c>
      <c r="C449" s="10"/>
      <c r="D449" s="11"/>
      <c r="E449" s="13">
        <f>SUM(E450)</f>
        <v>68</v>
      </c>
      <c r="F449" s="13">
        <f>SUM(F450)</f>
        <v>68</v>
      </c>
    </row>
    <row r="450" spans="1:6" ht="30" x14ac:dyDescent="0.25">
      <c r="A450" s="25" t="s">
        <v>300</v>
      </c>
      <c r="B450" s="15" t="s">
        <v>202</v>
      </c>
      <c r="C450" s="10"/>
      <c r="D450" s="11"/>
      <c r="E450" s="13">
        <f>E451+E453+E455+E457</f>
        <v>68</v>
      </c>
      <c r="F450" s="13">
        <f>F451+F453+F455+F457</f>
        <v>68</v>
      </c>
    </row>
    <row r="451" spans="1:6" ht="60" x14ac:dyDescent="0.25">
      <c r="A451" s="25" t="s">
        <v>192</v>
      </c>
      <c r="B451" s="15" t="s">
        <v>202</v>
      </c>
      <c r="C451" s="10">
        <v>100</v>
      </c>
      <c r="D451" s="11"/>
      <c r="E451" s="13">
        <f>E452</f>
        <v>14.8</v>
      </c>
      <c r="F451" s="13">
        <f>F452</f>
        <v>14.8</v>
      </c>
    </row>
    <row r="452" spans="1:6" ht="45" x14ac:dyDescent="0.25">
      <c r="A452" s="8" t="s">
        <v>201</v>
      </c>
      <c r="B452" s="15" t="s">
        <v>202</v>
      </c>
      <c r="C452" s="10">
        <v>100</v>
      </c>
      <c r="D452" s="11" t="s">
        <v>167</v>
      </c>
      <c r="E452" s="13">
        <f>SUM('[1]8'!G1009)</f>
        <v>14.8</v>
      </c>
      <c r="F452" s="13">
        <f>SUM('[1]8'!H1009)</f>
        <v>14.8</v>
      </c>
    </row>
    <row r="453" spans="1:6" ht="30" x14ac:dyDescent="0.25">
      <c r="A453" s="14" t="s">
        <v>33</v>
      </c>
      <c r="B453" s="15" t="s">
        <v>202</v>
      </c>
      <c r="C453" s="10">
        <v>200</v>
      </c>
      <c r="D453" s="11"/>
      <c r="E453" s="13">
        <f>E454</f>
        <v>33</v>
      </c>
      <c r="F453" s="13">
        <f>F454</f>
        <v>33</v>
      </c>
    </row>
    <row r="454" spans="1:6" ht="45" x14ac:dyDescent="0.25">
      <c r="A454" s="8" t="s">
        <v>201</v>
      </c>
      <c r="B454" s="15" t="s">
        <v>202</v>
      </c>
      <c r="C454" s="10">
        <v>200</v>
      </c>
      <c r="D454" s="11" t="s">
        <v>167</v>
      </c>
      <c r="E454" s="13">
        <f>SUM('[1]8'!G1012)</f>
        <v>33</v>
      </c>
      <c r="F454" s="13">
        <f>SUM('[1]8'!H1012)</f>
        <v>33</v>
      </c>
    </row>
    <row r="455" spans="1:6" x14ac:dyDescent="0.25">
      <c r="A455" s="14" t="s">
        <v>21</v>
      </c>
      <c r="B455" s="15" t="s">
        <v>202</v>
      </c>
      <c r="C455" s="10">
        <v>800</v>
      </c>
      <c r="D455" s="11"/>
      <c r="E455" s="13">
        <f>E456</f>
        <v>0.2</v>
      </c>
      <c r="F455" s="13">
        <f>F456</f>
        <v>0.2</v>
      </c>
    </row>
    <row r="456" spans="1:6" ht="45" x14ac:dyDescent="0.25">
      <c r="A456" s="8" t="s">
        <v>201</v>
      </c>
      <c r="B456" s="15" t="s">
        <v>202</v>
      </c>
      <c r="C456" s="10">
        <v>800</v>
      </c>
      <c r="D456" s="11" t="s">
        <v>167</v>
      </c>
      <c r="E456" s="13">
        <f>SUM('[1]8'!G1016)</f>
        <v>0.2</v>
      </c>
      <c r="F456" s="13">
        <f>SUM('[1]8'!H1016)</f>
        <v>0.2</v>
      </c>
    </row>
    <row r="457" spans="1:6" ht="30" x14ac:dyDescent="0.25">
      <c r="A457" s="14" t="s">
        <v>33</v>
      </c>
      <c r="B457" s="15" t="s">
        <v>202</v>
      </c>
      <c r="C457" s="10">
        <v>200</v>
      </c>
      <c r="D457" s="11"/>
      <c r="E457" s="13">
        <f>E458</f>
        <v>20</v>
      </c>
      <c r="F457" s="13">
        <f>F458</f>
        <v>20</v>
      </c>
    </row>
    <row r="458" spans="1:6" ht="30" x14ac:dyDescent="0.25">
      <c r="A458" s="8" t="s">
        <v>10</v>
      </c>
      <c r="B458" s="15" t="s">
        <v>202</v>
      </c>
      <c r="C458" s="10">
        <v>200</v>
      </c>
      <c r="D458" s="11" t="s">
        <v>11</v>
      </c>
      <c r="E458" s="13">
        <f>SUM('[1]8'!G1025)</f>
        <v>20</v>
      </c>
      <c r="F458" s="13">
        <f>SUM('[1]8'!H1025)</f>
        <v>20</v>
      </c>
    </row>
    <row r="459" spans="1:6" x14ac:dyDescent="0.25">
      <c r="A459" s="14" t="s">
        <v>203</v>
      </c>
      <c r="B459" s="15" t="s">
        <v>204</v>
      </c>
      <c r="C459" s="10"/>
      <c r="D459" s="11"/>
      <c r="E459" s="21">
        <f>E460</f>
        <v>400</v>
      </c>
      <c r="F459" s="21">
        <f>F460</f>
        <v>400</v>
      </c>
    </row>
    <row r="460" spans="1:6" x14ac:dyDescent="0.25">
      <c r="A460" s="14" t="s">
        <v>21</v>
      </c>
      <c r="B460" s="15" t="s">
        <v>204</v>
      </c>
      <c r="C460" s="10">
        <v>800</v>
      </c>
      <c r="D460" s="11"/>
      <c r="E460" s="21">
        <f>E461</f>
        <v>400</v>
      </c>
      <c r="F460" s="21">
        <f>F461</f>
        <v>400</v>
      </c>
    </row>
    <row r="461" spans="1:6" x14ac:dyDescent="0.25">
      <c r="A461" s="12" t="s">
        <v>205</v>
      </c>
      <c r="B461" s="15" t="s">
        <v>204</v>
      </c>
      <c r="C461" s="10">
        <v>800</v>
      </c>
      <c r="D461" s="11" t="s">
        <v>206</v>
      </c>
      <c r="E461" s="21">
        <f>SUM('[1]8'!G624)</f>
        <v>400</v>
      </c>
      <c r="F461" s="21">
        <f>SUM('[1]8'!H624)</f>
        <v>400</v>
      </c>
    </row>
    <row r="462" spans="1:6" x14ac:dyDescent="0.25">
      <c r="A462" s="14" t="s">
        <v>207</v>
      </c>
      <c r="B462" s="19"/>
      <c r="C462" s="23"/>
      <c r="D462" s="22"/>
      <c r="E462" s="21">
        <f>E464+E473+E478+E483+E488+E493</f>
        <v>3957.7999999999997</v>
      </c>
      <c r="F462" s="21">
        <f>F464+F473+F478+F483+F488+F493</f>
        <v>3957.7999999999997</v>
      </c>
    </row>
    <row r="463" spans="1:6" x14ac:dyDescent="0.25">
      <c r="A463" s="14" t="s">
        <v>392</v>
      </c>
      <c r="B463" s="19" t="s">
        <v>393</v>
      </c>
      <c r="C463" s="23"/>
      <c r="D463" s="22"/>
      <c r="E463" s="21">
        <f>SUM(E464+E473+E478+E483+E493+E488)</f>
        <v>3957.7999999999997</v>
      </c>
      <c r="F463" s="21">
        <f>SUM(F464+F473+F478+F483+F488+F493)</f>
        <v>3957.7999999999997</v>
      </c>
    </row>
    <row r="464" spans="1:6" ht="45" x14ac:dyDescent="0.25">
      <c r="A464" s="25" t="s">
        <v>301</v>
      </c>
      <c r="B464" s="19" t="s">
        <v>208</v>
      </c>
      <c r="C464" s="10"/>
      <c r="D464" s="22"/>
      <c r="E464" s="21">
        <f>E465+E467+E469+E471</f>
        <v>812.7</v>
      </c>
      <c r="F464" s="21">
        <f>F465+F467+F469+F471</f>
        <v>812.7</v>
      </c>
    </row>
    <row r="465" spans="1:6" ht="60" x14ac:dyDescent="0.25">
      <c r="A465" s="25" t="s">
        <v>192</v>
      </c>
      <c r="B465" s="19" t="s">
        <v>208</v>
      </c>
      <c r="C465" s="10">
        <v>100</v>
      </c>
      <c r="D465" s="22"/>
      <c r="E465" s="21">
        <f>E466</f>
        <v>376</v>
      </c>
      <c r="F465" s="21">
        <f>F466</f>
        <v>376</v>
      </c>
    </row>
    <row r="466" spans="1:6" x14ac:dyDescent="0.25">
      <c r="A466" s="8" t="s">
        <v>209</v>
      </c>
      <c r="B466" s="19" t="s">
        <v>208</v>
      </c>
      <c r="C466" s="10">
        <v>100</v>
      </c>
      <c r="D466" s="22" t="s">
        <v>210</v>
      </c>
      <c r="E466" s="21">
        <f>SUM('[1]8'!G907)</f>
        <v>376</v>
      </c>
      <c r="F466" s="21">
        <f>SUM('[1]8'!H907)</f>
        <v>376</v>
      </c>
    </row>
    <row r="467" spans="1:6" ht="30" x14ac:dyDescent="0.25">
      <c r="A467" s="14" t="s">
        <v>33</v>
      </c>
      <c r="B467" s="19" t="s">
        <v>208</v>
      </c>
      <c r="C467" s="10">
        <v>200</v>
      </c>
      <c r="D467" s="22"/>
      <c r="E467" s="21">
        <f>E468</f>
        <v>18.8</v>
      </c>
      <c r="F467" s="21">
        <f>F468</f>
        <v>18.8</v>
      </c>
    </row>
    <row r="468" spans="1:6" x14ac:dyDescent="0.25">
      <c r="A468" s="8" t="s">
        <v>211</v>
      </c>
      <c r="B468" s="19" t="s">
        <v>208</v>
      </c>
      <c r="C468" s="10">
        <v>200</v>
      </c>
      <c r="D468" s="22" t="s">
        <v>210</v>
      </c>
      <c r="E468" s="21">
        <f>SUM('[1]8'!G911)</f>
        <v>18.8</v>
      </c>
      <c r="F468" s="21">
        <f>SUM('[1]8'!H911)</f>
        <v>18.8</v>
      </c>
    </row>
    <row r="469" spans="1:6" ht="30" x14ac:dyDescent="0.25">
      <c r="A469" s="14" t="s">
        <v>33</v>
      </c>
      <c r="B469" s="19" t="s">
        <v>208</v>
      </c>
      <c r="C469" s="10">
        <v>200</v>
      </c>
      <c r="D469" s="22"/>
      <c r="E469" s="21">
        <f>SUM(E470)</f>
        <v>7.9</v>
      </c>
      <c r="F469" s="21">
        <f>SUM(F470)</f>
        <v>7.9</v>
      </c>
    </row>
    <row r="470" spans="1:6" x14ac:dyDescent="0.25">
      <c r="A470" s="8" t="s">
        <v>211</v>
      </c>
      <c r="B470" s="19" t="s">
        <v>208</v>
      </c>
      <c r="C470" s="10">
        <v>200</v>
      </c>
      <c r="D470" s="22" t="s">
        <v>212</v>
      </c>
      <c r="E470" s="21">
        <f>SUM('[1]8'!G899)</f>
        <v>7.9</v>
      </c>
      <c r="F470" s="21">
        <f>SUM('[1]8'!H899)</f>
        <v>7.9</v>
      </c>
    </row>
    <row r="471" spans="1:6" x14ac:dyDescent="0.25">
      <c r="A471" s="8" t="s">
        <v>213</v>
      </c>
      <c r="B471" s="19" t="s">
        <v>208</v>
      </c>
      <c r="C471" s="10">
        <v>300</v>
      </c>
      <c r="D471" s="22"/>
      <c r="E471" s="21">
        <f>E472</f>
        <v>410</v>
      </c>
      <c r="F471" s="21">
        <f>F472</f>
        <v>410</v>
      </c>
    </row>
    <row r="472" spans="1:6" x14ac:dyDescent="0.25">
      <c r="A472" s="8" t="s">
        <v>211</v>
      </c>
      <c r="B472" s="19" t="s">
        <v>208</v>
      </c>
      <c r="C472" s="10">
        <v>300</v>
      </c>
      <c r="D472" s="22" t="s">
        <v>212</v>
      </c>
      <c r="E472" s="21">
        <f>SUM('[1]8'!G901)</f>
        <v>410</v>
      </c>
      <c r="F472" s="21">
        <f>SUM('[1]8'!H901)</f>
        <v>410</v>
      </c>
    </row>
    <row r="473" spans="1:6" ht="75" x14ac:dyDescent="0.25">
      <c r="A473" s="25" t="s">
        <v>214</v>
      </c>
      <c r="B473" s="19" t="s">
        <v>215</v>
      </c>
      <c r="C473" s="10"/>
      <c r="D473" s="22"/>
      <c r="E473" s="21">
        <f>E474+E476</f>
        <v>827.3</v>
      </c>
      <c r="F473" s="21">
        <f>F474+F476</f>
        <v>827.3</v>
      </c>
    </row>
    <row r="474" spans="1:6" ht="60" x14ac:dyDescent="0.25">
      <c r="A474" s="25" t="s">
        <v>192</v>
      </c>
      <c r="B474" s="19" t="s">
        <v>215</v>
      </c>
      <c r="C474" s="10">
        <v>100</v>
      </c>
      <c r="D474" s="22"/>
      <c r="E474" s="21">
        <f>E475</f>
        <v>752.1</v>
      </c>
      <c r="F474" s="21">
        <f>F475</f>
        <v>752.1</v>
      </c>
    </row>
    <row r="475" spans="1:6" x14ac:dyDescent="0.25">
      <c r="A475" s="8" t="s">
        <v>209</v>
      </c>
      <c r="B475" s="19" t="s">
        <v>215</v>
      </c>
      <c r="C475" s="10">
        <v>100</v>
      </c>
      <c r="D475" s="22" t="s">
        <v>210</v>
      </c>
      <c r="E475" s="21">
        <f>SUM('[1]8'!G915)</f>
        <v>752.1</v>
      </c>
      <c r="F475" s="21">
        <f>SUM('[1]8'!H915)</f>
        <v>752.1</v>
      </c>
    </row>
    <row r="476" spans="1:6" ht="30" x14ac:dyDescent="0.25">
      <c r="A476" s="14" t="s">
        <v>33</v>
      </c>
      <c r="B476" s="19" t="s">
        <v>215</v>
      </c>
      <c r="C476" s="10">
        <v>200</v>
      </c>
      <c r="D476" s="22"/>
      <c r="E476" s="21">
        <f>E477</f>
        <v>75.199999999999989</v>
      </c>
      <c r="F476" s="21">
        <f>F477</f>
        <v>75.199999999999989</v>
      </c>
    </row>
    <row r="477" spans="1:6" x14ac:dyDescent="0.25">
      <c r="A477" s="8" t="s">
        <v>209</v>
      </c>
      <c r="B477" s="19" t="s">
        <v>215</v>
      </c>
      <c r="C477" s="10">
        <v>200</v>
      </c>
      <c r="D477" s="22" t="s">
        <v>210</v>
      </c>
      <c r="E477" s="21">
        <f>SUM('[1]8'!G919)</f>
        <v>75.199999999999989</v>
      </c>
      <c r="F477" s="21">
        <f>SUM('[1]8'!H919)</f>
        <v>75.199999999999989</v>
      </c>
    </row>
    <row r="478" spans="1:6" ht="60" x14ac:dyDescent="0.25">
      <c r="A478" s="12" t="s">
        <v>216</v>
      </c>
      <c r="B478" s="15" t="s">
        <v>217</v>
      </c>
      <c r="C478" s="10"/>
      <c r="D478" s="11"/>
      <c r="E478" s="21">
        <f>E479+E481</f>
        <v>675.2</v>
      </c>
      <c r="F478" s="21">
        <f>F479+F481</f>
        <v>675.2</v>
      </c>
    </row>
    <row r="479" spans="1:6" ht="60" x14ac:dyDescent="0.25">
      <c r="A479" s="25" t="s">
        <v>192</v>
      </c>
      <c r="B479" s="15" t="s">
        <v>217</v>
      </c>
      <c r="C479" s="10" t="s">
        <v>19</v>
      </c>
      <c r="D479" s="11"/>
      <c r="E479" s="21">
        <f>E480</f>
        <v>581.5</v>
      </c>
      <c r="F479" s="21">
        <f>F480</f>
        <v>581.5</v>
      </c>
    </row>
    <row r="480" spans="1:6" x14ac:dyDescent="0.25">
      <c r="A480" s="8" t="s">
        <v>218</v>
      </c>
      <c r="B480" s="15" t="s">
        <v>217</v>
      </c>
      <c r="C480" s="42">
        <v>100</v>
      </c>
      <c r="D480" s="22" t="s">
        <v>107</v>
      </c>
      <c r="E480" s="21">
        <f>SUM('[1]8'!G632)</f>
        <v>581.5</v>
      </c>
      <c r="F480" s="21">
        <f>SUM('[1]8'!H632)</f>
        <v>581.5</v>
      </c>
    </row>
    <row r="481" spans="1:6" ht="30" x14ac:dyDescent="0.25">
      <c r="A481" s="14" t="s">
        <v>33</v>
      </c>
      <c r="B481" s="15" t="s">
        <v>217</v>
      </c>
      <c r="C481" s="10">
        <v>200</v>
      </c>
      <c r="D481" s="11"/>
      <c r="E481" s="21">
        <f>E482</f>
        <v>93.7</v>
      </c>
      <c r="F481" s="21">
        <f>F482</f>
        <v>93.7</v>
      </c>
    </row>
    <row r="482" spans="1:6" x14ac:dyDescent="0.25">
      <c r="A482" s="8" t="s">
        <v>218</v>
      </c>
      <c r="B482" s="15" t="s">
        <v>217</v>
      </c>
      <c r="C482" s="10">
        <v>200</v>
      </c>
      <c r="D482" s="22" t="s">
        <v>107</v>
      </c>
      <c r="E482" s="21">
        <f>SUM('[1]8'!G636)</f>
        <v>93.7</v>
      </c>
      <c r="F482" s="21">
        <f>SUM('[1]8'!H636)</f>
        <v>93.7</v>
      </c>
    </row>
    <row r="483" spans="1:6" ht="30" x14ac:dyDescent="0.25">
      <c r="A483" s="12" t="s">
        <v>219</v>
      </c>
      <c r="B483" s="15" t="s">
        <v>220</v>
      </c>
      <c r="C483" s="10"/>
      <c r="D483" s="11"/>
      <c r="E483" s="21">
        <f>E484+E486</f>
        <v>821.3</v>
      </c>
      <c r="F483" s="21">
        <f>F484+F486</f>
        <v>821.3</v>
      </c>
    </row>
    <row r="484" spans="1:6" ht="60" x14ac:dyDescent="0.25">
      <c r="A484" s="25" t="s">
        <v>192</v>
      </c>
      <c r="B484" s="15" t="s">
        <v>220</v>
      </c>
      <c r="C484" s="10" t="s">
        <v>19</v>
      </c>
      <c r="D484" s="11"/>
      <c r="E484" s="21">
        <f>E485</f>
        <v>752.1</v>
      </c>
      <c r="F484" s="21">
        <f>F485</f>
        <v>752.1</v>
      </c>
    </row>
    <row r="485" spans="1:6" x14ac:dyDescent="0.25">
      <c r="A485" s="8" t="s">
        <v>218</v>
      </c>
      <c r="B485" s="15" t="s">
        <v>220</v>
      </c>
      <c r="C485" s="10" t="s">
        <v>19</v>
      </c>
      <c r="D485" s="22" t="s">
        <v>107</v>
      </c>
      <c r="E485" s="21">
        <f>SUM('[1]8'!G642)</f>
        <v>752.1</v>
      </c>
      <c r="F485" s="21">
        <f>SUM('[1]8'!H642)</f>
        <v>752.1</v>
      </c>
    </row>
    <row r="486" spans="1:6" ht="30" x14ac:dyDescent="0.25">
      <c r="A486" s="14" t="s">
        <v>33</v>
      </c>
      <c r="B486" s="15" t="s">
        <v>220</v>
      </c>
      <c r="C486" s="10">
        <v>200</v>
      </c>
      <c r="D486" s="22"/>
      <c r="E486" s="21">
        <f>E487</f>
        <v>69.199999999999989</v>
      </c>
      <c r="F486" s="21">
        <f>F487</f>
        <v>69.199999999999989</v>
      </c>
    </row>
    <row r="487" spans="1:6" x14ac:dyDescent="0.25">
      <c r="A487" s="8" t="s">
        <v>218</v>
      </c>
      <c r="B487" s="15" t="s">
        <v>220</v>
      </c>
      <c r="C487" s="10">
        <v>200</v>
      </c>
      <c r="D487" s="22" t="s">
        <v>107</v>
      </c>
      <c r="E487" s="21">
        <f>SUM('[1]8'!G645)</f>
        <v>69.199999999999989</v>
      </c>
      <c r="F487" s="21">
        <f>SUM('[1]8'!H645)</f>
        <v>69.199999999999989</v>
      </c>
    </row>
    <row r="488" spans="1:6" ht="45" x14ac:dyDescent="0.25">
      <c r="A488" s="12" t="s">
        <v>221</v>
      </c>
      <c r="B488" s="15" t="s">
        <v>222</v>
      </c>
      <c r="C488" s="10"/>
      <c r="D488" s="11"/>
      <c r="E488" s="21">
        <f>E489+E491</f>
        <v>820.6</v>
      </c>
      <c r="F488" s="21">
        <f>F489+F491</f>
        <v>820.6</v>
      </c>
    </row>
    <row r="489" spans="1:6" ht="60" x14ac:dyDescent="0.25">
      <c r="A489" s="25" t="s">
        <v>192</v>
      </c>
      <c r="B489" s="15" t="s">
        <v>222</v>
      </c>
      <c r="C489" s="10">
        <v>100</v>
      </c>
      <c r="D489" s="11"/>
      <c r="E489" s="21">
        <f>E490</f>
        <v>751.5</v>
      </c>
      <c r="F489" s="21">
        <f>F490</f>
        <v>751.5</v>
      </c>
    </row>
    <row r="490" spans="1:6" x14ac:dyDescent="0.25">
      <c r="A490" s="8" t="s">
        <v>218</v>
      </c>
      <c r="B490" s="15" t="s">
        <v>222</v>
      </c>
      <c r="C490" s="10">
        <v>100</v>
      </c>
      <c r="D490" s="22" t="s">
        <v>107</v>
      </c>
      <c r="E490" s="21">
        <f>SUM('[1]8'!G651)</f>
        <v>751.5</v>
      </c>
      <c r="F490" s="21">
        <f>SUM('[1]8'!H651)</f>
        <v>751.5</v>
      </c>
    </row>
    <row r="491" spans="1:6" ht="30" x14ac:dyDescent="0.25">
      <c r="A491" s="8" t="s">
        <v>33</v>
      </c>
      <c r="B491" s="15" t="s">
        <v>222</v>
      </c>
      <c r="C491" s="10">
        <v>200</v>
      </c>
      <c r="D491" s="11"/>
      <c r="E491" s="21">
        <f>E492</f>
        <v>69.099999999999994</v>
      </c>
      <c r="F491" s="21">
        <f>F492</f>
        <v>69.099999999999994</v>
      </c>
    </row>
    <row r="492" spans="1:6" x14ac:dyDescent="0.25">
      <c r="A492" s="8" t="s">
        <v>218</v>
      </c>
      <c r="B492" s="15" t="s">
        <v>222</v>
      </c>
      <c r="C492" s="10" t="s">
        <v>20</v>
      </c>
      <c r="D492" s="11" t="s">
        <v>107</v>
      </c>
      <c r="E492" s="21">
        <f>SUM('[1]8'!G655)</f>
        <v>69.099999999999994</v>
      </c>
      <c r="F492" s="21">
        <f>SUM('[1]8'!H655)</f>
        <v>69.099999999999994</v>
      </c>
    </row>
    <row r="493" spans="1:6" ht="105" x14ac:dyDescent="0.25">
      <c r="A493" s="43" t="s">
        <v>223</v>
      </c>
      <c r="B493" s="15" t="s">
        <v>224</v>
      </c>
      <c r="C493" s="10"/>
      <c r="D493" s="11"/>
      <c r="E493" s="21">
        <f>E494</f>
        <v>0.7</v>
      </c>
      <c r="F493" s="21">
        <f>F494</f>
        <v>0.7</v>
      </c>
    </row>
    <row r="494" spans="1:6" ht="30" x14ac:dyDescent="0.25">
      <c r="A494" s="8" t="s">
        <v>33</v>
      </c>
      <c r="B494" s="15" t="s">
        <v>224</v>
      </c>
      <c r="C494" s="10">
        <v>200</v>
      </c>
      <c r="D494" s="11"/>
      <c r="E494" s="21">
        <f>E495</f>
        <v>0.7</v>
      </c>
      <c r="F494" s="21">
        <f>F495</f>
        <v>0.7</v>
      </c>
    </row>
    <row r="495" spans="1:6" x14ac:dyDescent="0.25">
      <c r="A495" s="8" t="s">
        <v>218</v>
      </c>
      <c r="B495" s="15" t="s">
        <v>224</v>
      </c>
      <c r="C495" s="23">
        <v>200</v>
      </c>
      <c r="D495" s="22" t="s">
        <v>107</v>
      </c>
      <c r="E495" s="21">
        <f>SUM('[1]8'!G660)</f>
        <v>0.7</v>
      </c>
      <c r="F495" s="21">
        <f>SUM('[1]8'!H660)</f>
        <v>0.7</v>
      </c>
    </row>
    <row r="496" spans="1:6" ht="30" x14ac:dyDescent="0.25">
      <c r="A496" s="8" t="s">
        <v>398</v>
      </c>
      <c r="B496" s="15" t="s">
        <v>399</v>
      </c>
      <c r="C496" s="23"/>
      <c r="D496" s="22"/>
      <c r="E496" s="21">
        <f>SUM(E497)</f>
        <v>252.5</v>
      </c>
      <c r="F496" s="21">
        <f>SUM(F497)</f>
        <v>252.5</v>
      </c>
    </row>
    <row r="497" spans="1:6" ht="45" x14ac:dyDescent="0.25">
      <c r="A497" s="12" t="s">
        <v>400</v>
      </c>
      <c r="B497" s="15" t="s">
        <v>225</v>
      </c>
      <c r="C497" s="23"/>
      <c r="D497" s="22"/>
      <c r="E497" s="21">
        <f>SUM(E498+E500+E502+E504)</f>
        <v>252.5</v>
      </c>
      <c r="F497" s="21">
        <f>SUM(F498+F500+F502+F504)</f>
        <v>252.5</v>
      </c>
    </row>
    <row r="498" spans="1:6" ht="45" x14ac:dyDescent="0.25">
      <c r="A498" s="14" t="s">
        <v>121</v>
      </c>
      <c r="B498" s="15" t="s">
        <v>225</v>
      </c>
      <c r="C498" s="23">
        <v>100</v>
      </c>
      <c r="D498" s="22"/>
      <c r="E498" s="21">
        <f>E499</f>
        <v>4</v>
      </c>
      <c r="F498" s="21">
        <f>F499</f>
        <v>4</v>
      </c>
    </row>
    <row r="499" spans="1:6" x14ac:dyDescent="0.25">
      <c r="A499" s="12" t="s">
        <v>106</v>
      </c>
      <c r="B499" s="15" t="s">
        <v>225</v>
      </c>
      <c r="C499" s="23">
        <v>100</v>
      </c>
      <c r="D499" s="22" t="s">
        <v>107</v>
      </c>
      <c r="E499" s="21">
        <f>SUM('[1]8'!G494)</f>
        <v>4</v>
      </c>
      <c r="F499" s="21">
        <f>SUM('[1]8'!H494)</f>
        <v>4</v>
      </c>
    </row>
    <row r="500" spans="1:6" ht="30" x14ac:dyDescent="0.25">
      <c r="A500" s="14" t="s">
        <v>33</v>
      </c>
      <c r="B500" s="15" t="s">
        <v>225</v>
      </c>
      <c r="C500" s="23">
        <v>200</v>
      </c>
      <c r="D500" s="22"/>
      <c r="E500" s="21">
        <f>E501</f>
        <v>246.4</v>
      </c>
      <c r="F500" s="21">
        <f>F501</f>
        <v>246.4</v>
      </c>
    </row>
    <row r="501" spans="1:6" x14ac:dyDescent="0.25">
      <c r="A501" s="12" t="s">
        <v>106</v>
      </c>
      <c r="B501" s="15" t="s">
        <v>225</v>
      </c>
      <c r="C501" s="23">
        <v>200</v>
      </c>
      <c r="D501" s="22" t="s">
        <v>107</v>
      </c>
      <c r="E501" s="21">
        <f>SUM('[1]8'!G497)</f>
        <v>246.4</v>
      </c>
      <c r="F501" s="21">
        <f>SUM('[1]8'!H497)</f>
        <v>246.4</v>
      </c>
    </row>
    <row r="502" spans="1:6" x14ac:dyDescent="0.25">
      <c r="A502" s="14" t="s">
        <v>21</v>
      </c>
      <c r="B502" s="15" t="s">
        <v>225</v>
      </c>
      <c r="C502" s="23">
        <v>800</v>
      </c>
      <c r="D502" s="22"/>
      <c r="E502" s="21">
        <f>E503</f>
        <v>1.1000000000000001</v>
      </c>
      <c r="F502" s="21">
        <f>F503</f>
        <v>1.1000000000000001</v>
      </c>
    </row>
    <row r="503" spans="1:6" x14ac:dyDescent="0.25">
      <c r="A503" s="12" t="s">
        <v>106</v>
      </c>
      <c r="B503" s="15" t="s">
        <v>225</v>
      </c>
      <c r="C503" s="23">
        <v>800</v>
      </c>
      <c r="D503" s="22" t="s">
        <v>107</v>
      </c>
      <c r="E503" s="21">
        <f>SUM('[1]8'!G501)</f>
        <v>1.1000000000000001</v>
      </c>
      <c r="F503" s="21">
        <f>SUM('[1]8'!H501)</f>
        <v>1.1000000000000001</v>
      </c>
    </row>
    <row r="504" spans="1:6" ht="30" x14ac:dyDescent="0.25">
      <c r="A504" s="14" t="s">
        <v>33</v>
      </c>
      <c r="B504" s="15" t="s">
        <v>225</v>
      </c>
      <c r="C504" s="23">
        <v>200</v>
      </c>
      <c r="D504" s="22"/>
      <c r="E504" s="21">
        <f>E505</f>
        <v>1</v>
      </c>
      <c r="F504" s="21">
        <f>F505</f>
        <v>1</v>
      </c>
    </row>
    <row r="505" spans="1:6" ht="30" x14ac:dyDescent="0.25">
      <c r="A505" s="14" t="s">
        <v>226</v>
      </c>
      <c r="B505" s="15" t="s">
        <v>225</v>
      </c>
      <c r="C505" s="23">
        <v>200</v>
      </c>
      <c r="D505" s="22" t="s">
        <v>11</v>
      </c>
      <c r="E505" s="21">
        <f>SUM('[1]8'!G540)</f>
        <v>1</v>
      </c>
      <c r="F505" s="21">
        <f>SUM('[1]8'!H540)</f>
        <v>1</v>
      </c>
    </row>
    <row r="506" spans="1:6" ht="30" x14ac:dyDescent="0.25">
      <c r="A506" s="14" t="s">
        <v>401</v>
      </c>
      <c r="B506" s="15" t="s">
        <v>402</v>
      </c>
      <c r="C506" s="23"/>
      <c r="D506" s="22"/>
      <c r="E506" s="21">
        <f>SUM(E507)</f>
        <v>102.4</v>
      </c>
      <c r="F506" s="21">
        <f>SUM(F507)</f>
        <v>102.4</v>
      </c>
    </row>
    <row r="507" spans="1:6" ht="45" x14ac:dyDescent="0.25">
      <c r="A507" s="14" t="s">
        <v>302</v>
      </c>
      <c r="B507" s="15" t="s">
        <v>227</v>
      </c>
      <c r="C507" s="20"/>
      <c r="D507" s="22"/>
      <c r="E507" s="21">
        <f>E508+E511+E513</f>
        <v>102.4</v>
      </c>
      <c r="F507" s="21">
        <f>F508+F511+F513</f>
        <v>102.4</v>
      </c>
    </row>
    <row r="508" spans="1:6" ht="45" x14ac:dyDescent="0.25">
      <c r="A508" s="14" t="s">
        <v>121</v>
      </c>
      <c r="B508" s="15" t="s">
        <v>227</v>
      </c>
      <c r="C508" s="20" t="s">
        <v>19</v>
      </c>
      <c r="D508" s="22"/>
      <c r="E508" s="21">
        <f>E509</f>
        <v>2.4</v>
      </c>
      <c r="F508" s="21">
        <f>F509</f>
        <v>2.4</v>
      </c>
    </row>
    <row r="509" spans="1:6" x14ac:dyDescent="0.25">
      <c r="A509" s="12" t="s">
        <v>106</v>
      </c>
      <c r="B509" s="15" t="s">
        <v>227</v>
      </c>
      <c r="C509" s="20" t="s">
        <v>19</v>
      </c>
      <c r="D509" s="22" t="s">
        <v>107</v>
      </c>
      <c r="E509" s="21">
        <f>SUM('[1]8'!G665)</f>
        <v>2.4</v>
      </c>
      <c r="F509" s="21">
        <f>SUM('[1]8'!H665)</f>
        <v>2.4</v>
      </c>
    </row>
    <row r="510" spans="1:6" ht="30" x14ac:dyDescent="0.25">
      <c r="A510" s="14" t="s">
        <v>33</v>
      </c>
      <c r="B510" s="15" t="s">
        <v>227</v>
      </c>
      <c r="C510" s="20" t="s">
        <v>20</v>
      </c>
      <c r="D510" s="22"/>
      <c r="E510" s="21">
        <f>SUM(E511)</f>
        <v>80</v>
      </c>
      <c r="F510" s="21">
        <f>SUM(F511)</f>
        <v>80</v>
      </c>
    </row>
    <row r="511" spans="1:6" x14ac:dyDescent="0.25">
      <c r="A511" s="12" t="s">
        <v>106</v>
      </c>
      <c r="B511" s="15" t="s">
        <v>227</v>
      </c>
      <c r="C511" s="20" t="s">
        <v>20</v>
      </c>
      <c r="D511" s="22" t="s">
        <v>107</v>
      </c>
      <c r="E511" s="21">
        <f>SUM('[1]8'!G668)</f>
        <v>80</v>
      </c>
      <c r="F511" s="21">
        <f>SUM('[1]8'!H668)</f>
        <v>80</v>
      </c>
    </row>
    <row r="512" spans="1:6" ht="30" x14ac:dyDescent="0.25">
      <c r="A512" s="14" t="s">
        <v>33</v>
      </c>
      <c r="B512" s="15" t="s">
        <v>227</v>
      </c>
      <c r="C512" s="20" t="s">
        <v>20</v>
      </c>
      <c r="D512" s="22"/>
      <c r="E512" s="21">
        <f>SUM(E513)</f>
        <v>20</v>
      </c>
      <c r="F512" s="21">
        <f>SUM(F513)</f>
        <v>20</v>
      </c>
    </row>
    <row r="513" spans="1:6" ht="30" x14ac:dyDescent="0.25">
      <c r="A513" s="14" t="s">
        <v>226</v>
      </c>
      <c r="B513" s="15" t="s">
        <v>227</v>
      </c>
      <c r="C513" s="20" t="s">
        <v>20</v>
      </c>
      <c r="D513" s="22" t="s">
        <v>11</v>
      </c>
      <c r="E513" s="21">
        <f>SUM('[1]8'!G832)</f>
        <v>20</v>
      </c>
      <c r="F513" s="21">
        <f>SUM('[1]8'!H832)</f>
        <v>20</v>
      </c>
    </row>
    <row r="514" spans="1:6" x14ac:dyDescent="0.25">
      <c r="A514" s="14" t="s">
        <v>392</v>
      </c>
      <c r="B514" s="59">
        <v>9110400000</v>
      </c>
      <c r="C514" s="20"/>
      <c r="D514" s="22"/>
      <c r="E514" s="21">
        <f t="shared" ref="E514:F516" si="4">SUM(E515)</f>
        <v>464.8</v>
      </c>
      <c r="F514" s="21">
        <f t="shared" si="4"/>
        <v>464.8</v>
      </c>
    </row>
    <row r="515" spans="1:6" ht="75" x14ac:dyDescent="0.25">
      <c r="A515" s="44" t="s">
        <v>228</v>
      </c>
      <c r="B515" s="37" t="s">
        <v>229</v>
      </c>
      <c r="C515" s="20"/>
      <c r="D515" s="22"/>
      <c r="E515" s="21">
        <f t="shared" si="4"/>
        <v>464.8</v>
      </c>
      <c r="F515" s="21">
        <f t="shared" si="4"/>
        <v>464.8</v>
      </c>
    </row>
    <row r="516" spans="1:6" ht="30" x14ac:dyDescent="0.25">
      <c r="A516" s="14" t="s">
        <v>33</v>
      </c>
      <c r="B516" s="37" t="s">
        <v>229</v>
      </c>
      <c r="C516" s="20" t="s">
        <v>20</v>
      </c>
      <c r="D516" s="22"/>
      <c r="E516" s="21">
        <f t="shared" si="4"/>
        <v>464.8</v>
      </c>
      <c r="F516" s="21">
        <f t="shared" si="4"/>
        <v>464.8</v>
      </c>
    </row>
    <row r="517" spans="1:6" ht="30" x14ac:dyDescent="0.25">
      <c r="A517" s="12" t="s">
        <v>135</v>
      </c>
      <c r="B517" s="37" t="s">
        <v>229</v>
      </c>
      <c r="C517" s="20" t="s">
        <v>20</v>
      </c>
      <c r="D517" s="22" t="s">
        <v>136</v>
      </c>
      <c r="E517" s="21">
        <f>SUM('[1]8'!G818)</f>
        <v>464.8</v>
      </c>
      <c r="F517" s="21">
        <f>SUM('[1]8'!H818)</f>
        <v>464.8</v>
      </c>
    </row>
    <row r="518" spans="1:6" ht="30" x14ac:dyDescent="0.25">
      <c r="A518" s="25" t="s">
        <v>230</v>
      </c>
      <c r="B518" s="15" t="s">
        <v>231</v>
      </c>
      <c r="C518" s="23"/>
      <c r="D518" s="22"/>
      <c r="E518" s="21">
        <f>SUM(E520)</f>
        <v>3705</v>
      </c>
      <c r="F518" s="21">
        <f>SUM(F520)</f>
        <v>3764</v>
      </c>
    </row>
    <row r="519" spans="1:6" ht="45" x14ac:dyDescent="0.25">
      <c r="A519" s="14" t="s">
        <v>232</v>
      </c>
      <c r="B519" s="15" t="s">
        <v>233</v>
      </c>
      <c r="C519" s="10"/>
      <c r="D519" s="11"/>
      <c r="E519" s="21">
        <f>E520</f>
        <v>3705</v>
      </c>
      <c r="F519" s="21">
        <f>F520</f>
        <v>3764</v>
      </c>
    </row>
    <row r="520" spans="1:6" x14ac:dyDescent="0.25">
      <c r="A520" s="8" t="s">
        <v>213</v>
      </c>
      <c r="B520" s="15" t="s">
        <v>233</v>
      </c>
      <c r="C520" s="10">
        <v>300</v>
      </c>
      <c r="D520" s="11"/>
      <c r="E520" s="21">
        <f>E521</f>
        <v>3705</v>
      </c>
      <c r="F520" s="21">
        <f>F521</f>
        <v>3764</v>
      </c>
    </row>
    <row r="521" spans="1:6" x14ac:dyDescent="0.25">
      <c r="A521" s="8" t="s">
        <v>234</v>
      </c>
      <c r="B521" s="15" t="s">
        <v>233</v>
      </c>
      <c r="C521" s="23">
        <v>300</v>
      </c>
      <c r="D521" s="22" t="s">
        <v>235</v>
      </c>
      <c r="E521" s="21">
        <f>SUM('[1]8'!G890)</f>
        <v>3705</v>
      </c>
      <c r="F521" s="21">
        <f>SUM('[1]8'!H890)</f>
        <v>3764</v>
      </c>
    </row>
    <row r="522" spans="1:6" ht="30" x14ac:dyDescent="0.25">
      <c r="A522" s="8" t="s">
        <v>403</v>
      </c>
      <c r="B522" s="62">
        <v>9111100000</v>
      </c>
      <c r="C522" s="23"/>
      <c r="D522" s="22"/>
      <c r="E522" s="21">
        <f>SUM(E523)</f>
        <v>1410.8</v>
      </c>
      <c r="F522" s="21">
        <f>SUM(F523)</f>
        <v>1410.8</v>
      </c>
    </row>
    <row r="523" spans="1:6" ht="30" x14ac:dyDescent="0.25">
      <c r="A523" s="8" t="s">
        <v>303</v>
      </c>
      <c r="B523" s="62">
        <v>9111145799</v>
      </c>
      <c r="C523" s="10"/>
      <c r="D523" s="11"/>
      <c r="E523" s="21">
        <f>E524</f>
        <v>1410.8</v>
      </c>
      <c r="F523" s="21">
        <f>F524</f>
        <v>1410.8</v>
      </c>
    </row>
    <row r="524" spans="1:6" ht="30" x14ac:dyDescent="0.25">
      <c r="A524" s="8" t="s">
        <v>33</v>
      </c>
      <c r="B524" s="62">
        <v>9111145799</v>
      </c>
      <c r="C524" s="10" t="s">
        <v>20</v>
      </c>
      <c r="D524" s="11"/>
      <c r="E524" s="21">
        <f>E525</f>
        <v>1410.8</v>
      </c>
      <c r="F524" s="21">
        <f>F525</f>
        <v>1410.8</v>
      </c>
    </row>
    <row r="525" spans="1:6" x14ac:dyDescent="0.25">
      <c r="A525" s="8" t="s">
        <v>168</v>
      </c>
      <c r="B525" s="62">
        <v>9111145799</v>
      </c>
      <c r="C525" s="10" t="s">
        <v>20</v>
      </c>
      <c r="D525" s="11" t="s">
        <v>169</v>
      </c>
      <c r="E525" s="21">
        <f>SUM('[1]8'!G964)</f>
        <v>1410.8</v>
      </c>
      <c r="F525" s="21">
        <f>SUM('[1]8'!H964)</f>
        <v>1410.8</v>
      </c>
    </row>
    <row r="526" spans="1:6" x14ac:dyDescent="0.25">
      <c r="F526" s="3" t="s">
        <v>420</v>
      </c>
    </row>
  </sheetData>
  <mergeCells count="8">
    <mergeCell ref="C1:F1"/>
    <mergeCell ref="C2:F2"/>
    <mergeCell ref="A4:F4"/>
    <mergeCell ref="A6:A7"/>
    <mergeCell ref="B6:B7"/>
    <mergeCell ref="C6:C7"/>
    <mergeCell ref="D6:D7"/>
    <mergeCell ref="E6:F6"/>
  </mergeCells>
  <pageMargins left="1.1811023622047245" right="0.59055118110236227" top="0.78740157480314965" bottom="0.78740157480314965" header="0.31496062992125984" footer="0.31496062992125984"/>
  <pageSetup paperSize="9" scale="6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2022-08-01T08:31:52Z</dcterms:modified>
</cp:coreProperties>
</file>