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C9EBCF7-1280-44C4-BF3E-5B0D5ADD864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 s="1"/>
  <c r="D45" i="1"/>
  <c r="D43" i="1"/>
  <c r="D42" i="1" s="1"/>
  <c r="D41" i="1"/>
  <c r="D40" i="1"/>
  <c r="D39" i="1" s="1"/>
  <c r="D38" i="1"/>
  <c r="D37" i="1"/>
  <c r="D36" i="1"/>
  <c r="D34" i="1"/>
  <c r="D33" i="1"/>
  <c r="D32" i="1"/>
  <c r="D31" i="1"/>
  <c r="D30" i="1"/>
  <c r="D29" i="1"/>
  <c r="D28" i="1"/>
  <c r="D27" i="1"/>
  <c r="D26" i="1"/>
  <c r="D25" i="1" s="1"/>
  <c r="D24" i="1"/>
  <c r="D23" i="1" s="1"/>
  <c r="D22" i="1"/>
  <c r="D21" i="1" s="1"/>
  <c r="D20" i="1"/>
  <c r="D19" i="1"/>
  <c r="D17" i="1"/>
  <c r="D16" i="1"/>
  <c r="D15" i="1" s="1"/>
  <c r="D14" i="1"/>
  <c r="D13" i="1"/>
  <c r="D12" i="1"/>
  <c r="D11" i="1"/>
  <c r="D10" i="1"/>
  <c r="D9" i="1"/>
  <c r="D8" i="1"/>
  <c r="D7" i="1" l="1"/>
  <c r="D18" i="1"/>
  <c r="D35" i="1"/>
  <c r="D49" i="1"/>
</calcChain>
</file>

<file path=xl/sharedStrings.xml><?xml version="1.0" encoding="utf-8"?>
<sst xmlns="http://schemas.openxmlformats.org/spreadsheetml/2006/main" count="134" uniqueCount="67">
  <si>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</si>
  <si>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</si>
  <si>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</si>
  <si>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</si>
  <si>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</si>
  <si>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</si>
  <si>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</si>
  <si>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</si>
  <si>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</si>
  <si>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</si>
  <si>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</si>
  <si>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</si>
  <si>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</si>
  <si>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</si>
  <si>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</si>
  <si>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</si>
  <si>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</si>
  <si>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</si>
  <si>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</si>
  <si>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</si>
  <si>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</si>
  <si>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</si>
  <si>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</si>
  <si>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</si>
  <si>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</si>
  <si>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</si>
  <si>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</si>
  <si>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</si>
  <si>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</si>
  <si>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</si>
  <si>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</si>
  <si>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</si>
  <si>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</si>
  <si>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</si>
  <si>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</si>
  <si>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</si>
  <si>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</si>
  <si>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</si>
  <si>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</si>
  <si>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</si>
  <si>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</si>
  <si>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</si>
  <si>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</si>
  <si>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</si>
  <si>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</si>
  <si>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</si>
  <si>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</si>
  <si>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</si>
  <si>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</si>
  <si>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</si>
  <si>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</si>
  <si>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</si>
  <si>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</si>
  <si>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</si>
  <si>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</si>
  <si>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</si>
  <si>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</si>
  <si>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</si>
  <si>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</si>
  <si>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 xml:space="preserve">  2023г.  </t>
  </si>
  <si>
    <t>Обеспечение проведения выборов и референдумов</t>
  </si>
  <si>
    <r>
      <t>"Приложение 3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от  23.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2022 года  №9/2-РД   </t>
    </r>
  </si>
  <si>
    <t>"</t>
  </si>
  <si>
    <t>Функционирование высшего должностного лица субъекта  Российской Федерации и муниципального образования</t>
  </si>
  <si>
    <t>ЖИЛИЩНО-КОММУНАЛЬНОЕ ХОЗЯЙСТВО</t>
  </si>
  <si>
    <t>Жилищное хозяйство</t>
  </si>
  <si>
    <t xml:space="preserve">Приложение 2                               к решению Думы Балаганского района "О внесении изменений в решение Думы Балаганского района от 23.12.2022 года №9/2-РД  "О бюджете муниципального образования Балаганский район на 2023 год и на плановый период 2024 и 2025 годов"                                от  19.12.2023 года  №10/2-РД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</si>
</sst>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2023/&#1044;&#1091;&#1084;&#1072;/&#1096;&#1072;&#1073;&#1083;&#1086;&#1085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целевая"/>
      <sheetName val="раздел подраздел"/>
      <sheetName val="программы"/>
    </sheetNames>
    <sheetDataSet>
      <sheetData sheetId="0">
        <row r="16">
          <cell r="G16">
            <v>5683.9000000000005</v>
          </cell>
        </row>
        <row r="33">
          <cell r="G33">
            <v>28.4</v>
          </cell>
        </row>
        <row r="62">
          <cell r="G62">
            <v>40</v>
          </cell>
        </row>
        <row r="70">
          <cell r="G70">
            <v>38780.300000000003</v>
          </cell>
        </row>
        <row r="124">
          <cell r="G124">
            <v>22010.899999999998</v>
          </cell>
        </row>
        <row r="172">
          <cell r="G172">
            <v>124782.99999999999</v>
          </cell>
        </row>
        <row r="223">
          <cell r="G223">
            <v>353492.89999999991</v>
          </cell>
        </row>
        <row r="358">
          <cell r="G358">
            <v>16730.3</v>
          </cell>
        </row>
        <row r="375">
          <cell r="G375">
            <v>513.90000000000009</v>
          </cell>
        </row>
        <row r="423">
          <cell r="G423">
            <v>29293.699999999997</v>
          </cell>
        </row>
        <row r="551">
          <cell r="G551">
            <v>5761.9</v>
          </cell>
        </row>
        <row r="560">
          <cell r="G560">
            <v>384.09999999999997</v>
          </cell>
        </row>
        <row r="573">
          <cell r="G573">
            <v>15850.599999999999</v>
          </cell>
        </row>
        <row r="603">
          <cell r="G603">
            <v>18810.7</v>
          </cell>
        </row>
        <row r="639">
          <cell r="G639">
            <v>63.4</v>
          </cell>
        </row>
        <row r="653">
          <cell r="G653">
            <v>6.1</v>
          </cell>
        </row>
        <row r="661">
          <cell r="G661">
            <v>75498.5</v>
          </cell>
        </row>
        <row r="673">
          <cell r="G673">
            <v>1016.9</v>
          </cell>
        </row>
        <row r="681">
          <cell r="G681">
            <v>3230.7000000000003</v>
          </cell>
        </row>
        <row r="690">
          <cell r="G690">
            <v>50444.6</v>
          </cell>
        </row>
        <row r="728">
          <cell r="G728">
            <v>0.6</v>
          </cell>
        </row>
        <row r="736">
          <cell r="G736">
            <v>2449.6</v>
          </cell>
        </row>
        <row r="743">
          <cell r="G743">
            <v>16587.099999999999</v>
          </cell>
        </row>
        <row r="890">
          <cell r="G890">
            <v>8625.2999999999993</v>
          </cell>
        </row>
        <row r="908">
          <cell r="G908">
            <v>37.4</v>
          </cell>
        </row>
        <row r="927">
          <cell r="G927">
            <v>230</v>
          </cell>
        </row>
        <row r="934">
          <cell r="G934">
            <v>50</v>
          </cell>
        </row>
        <row r="938">
          <cell r="G938">
            <v>500</v>
          </cell>
        </row>
        <row r="947">
          <cell r="G947">
            <v>3400.5</v>
          </cell>
        </row>
        <row r="966">
          <cell r="G966">
            <v>24711.8</v>
          </cell>
        </row>
        <row r="987">
          <cell r="G987">
            <v>15889.5</v>
          </cell>
        </row>
        <row r="1003">
          <cell r="G1003">
            <v>187.3</v>
          </cell>
        </row>
        <row r="1046">
          <cell r="G1046">
            <v>570.4</v>
          </cell>
        </row>
        <row r="1092">
          <cell r="G1092">
            <v>4332</v>
          </cell>
        </row>
        <row r="1099">
          <cell r="G1099">
            <v>1139.3</v>
          </cell>
        </row>
        <row r="1114">
          <cell r="G1114">
            <v>894.1</v>
          </cell>
        </row>
        <row r="1132">
          <cell r="G1132">
            <v>80195.799999999988</v>
          </cell>
        </row>
        <row r="1149">
          <cell r="G1149">
            <v>4313.8999999999996</v>
          </cell>
        </row>
        <row r="1166">
          <cell r="G1166">
            <v>825.4</v>
          </cell>
        </row>
        <row r="1183">
          <cell r="G1183">
            <v>23</v>
          </cell>
        </row>
        <row r="1193">
          <cell r="G1193">
            <v>5435.1</v>
          </cell>
        </row>
        <row r="1214">
          <cell r="G1214">
            <v>2.5</v>
          </cell>
        </row>
        <row r="1222">
          <cell r="G1222">
            <v>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zoomScale="85" zoomScaleNormal="85" workbookViewId="0">
      <selection activeCell="G1" sqref="G1"/>
    </sheetView>
  </sheetViews>
  <sheetFormatPr defaultRowHeight="15" x14ac:dyDescent="0.25"/>
  <cols>
    <col min="1" max="1" width="61.5703125" style="1" customWidth="1"/>
    <col min="2" max="2" width="10.5703125" style="2" customWidth="1"/>
    <col min="3" max="3" width="9.7109375" style="2" customWidth="1"/>
    <col min="4" max="4" width="25.85546875" style="4" customWidth="1"/>
  </cols>
  <sheetData>
    <row r="1" spans="1:4" ht="141.75" customHeight="1" x14ac:dyDescent="0.25">
      <c r="B1" s="25" t="s">
        <v>66</v>
      </c>
      <c r="C1" s="25"/>
      <c r="D1" s="25"/>
    </row>
    <row r="2" spans="1:4" ht="112.5" customHeight="1" x14ac:dyDescent="0.25">
      <c r="B2" s="25" t="s">
        <v>61</v>
      </c>
      <c r="C2" s="25"/>
      <c r="D2" s="25"/>
    </row>
    <row r="3" spans="1:4" ht="63" customHeight="1" x14ac:dyDescent="0.25">
      <c r="A3" s="26" t="s">
        <v>57</v>
      </c>
      <c r="B3" s="26"/>
      <c r="C3" s="26"/>
      <c r="D3" s="26"/>
    </row>
    <row r="4" spans="1:4" x14ac:dyDescent="0.25">
      <c r="A4" s="27" t="s">
        <v>0</v>
      </c>
      <c r="B4" s="27"/>
      <c r="C4" s="27"/>
      <c r="D4" s="27"/>
    </row>
    <row r="5" spans="1:4" x14ac:dyDescent="0.25">
      <c r="A5" s="5"/>
      <c r="B5" s="5"/>
      <c r="C5" s="5"/>
      <c r="D5" s="5"/>
    </row>
    <row r="6" spans="1:4" x14ac:dyDescent="0.25">
      <c r="A6" s="16" t="s">
        <v>1</v>
      </c>
      <c r="B6" s="17" t="s">
        <v>50</v>
      </c>
      <c r="C6" s="17" t="s">
        <v>2</v>
      </c>
      <c r="D6" s="18" t="s">
        <v>59</v>
      </c>
    </row>
    <row r="7" spans="1:4" x14ac:dyDescent="0.25">
      <c r="A7" s="6" t="s">
        <v>3</v>
      </c>
      <c r="B7" s="9" t="s">
        <v>4</v>
      </c>
      <c r="C7" s="9" t="s">
        <v>49</v>
      </c>
      <c r="D7" s="19">
        <f>SUM(D8:D14)</f>
        <v>113659.90000000001</v>
      </c>
    </row>
    <row r="8" spans="1:4" ht="33" customHeight="1" x14ac:dyDescent="0.25">
      <c r="A8" s="11" t="s">
        <v>63</v>
      </c>
      <c r="B8" s="15" t="s">
        <v>4</v>
      </c>
      <c r="C8" s="15" t="s">
        <v>5</v>
      </c>
      <c r="D8" s="20">
        <f>SUM([1]ведомственная!G681)</f>
        <v>3230.7000000000003</v>
      </c>
    </row>
    <row r="9" spans="1:4" ht="51" customHeight="1" x14ac:dyDescent="0.25">
      <c r="A9" s="11" t="s">
        <v>6</v>
      </c>
      <c r="B9" s="15" t="s">
        <v>4</v>
      </c>
      <c r="C9" s="15" t="s">
        <v>7</v>
      </c>
      <c r="D9" s="20">
        <f>SUM([1]ведомственная!G1166)</f>
        <v>825.4</v>
      </c>
    </row>
    <row r="10" spans="1:4" ht="60" x14ac:dyDescent="0.25">
      <c r="A10" s="11" t="s">
        <v>8</v>
      </c>
      <c r="B10" s="15" t="s">
        <v>4</v>
      </c>
      <c r="C10" s="15" t="s">
        <v>9</v>
      </c>
      <c r="D10" s="20">
        <f>SUM([1]ведомственная!G690)</f>
        <v>50444.6</v>
      </c>
    </row>
    <row r="11" spans="1:4" x14ac:dyDescent="0.25">
      <c r="A11" s="21" t="s">
        <v>10</v>
      </c>
      <c r="B11" s="15" t="s">
        <v>4</v>
      </c>
      <c r="C11" s="15" t="s">
        <v>11</v>
      </c>
      <c r="D11" s="20">
        <f>SUM([1]ведомственная!G728)</f>
        <v>0.6</v>
      </c>
    </row>
    <row r="12" spans="1:4" ht="45" x14ac:dyDescent="0.25">
      <c r="A12" s="11" t="s">
        <v>13</v>
      </c>
      <c r="B12" s="15" t="s">
        <v>4</v>
      </c>
      <c r="C12" s="15" t="s">
        <v>14</v>
      </c>
      <c r="D12" s="20">
        <f>SUM([1]ведомственная!G573+[1]ведомственная!G1193)</f>
        <v>21285.699999999997</v>
      </c>
    </row>
    <row r="13" spans="1:4" x14ac:dyDescent="0.25">
      <c r="A13" s="11" t="s">
        <v>60</v>
      </c>
      <c r="B13" s="15" t="s">
        <v>4</v>
      </c>
      <c r="C13" s="15" t="s">
        <v>12</v>
      </c>
      <c r="D13" s="20">
        <f>SUM([1]ведомственная!G736)</f>
        <v>2449.6</v>
      </c>
    </row>
    <row r="14" spans="1:4" x14ac:dyDescent="0.25">
      <c r="A14" s="11" t="s">
        <v>16</v>
      </c>
      <c r="B14" s="15" t="s">
        <v>4</v>
      </c>
      <c r="C14" s="15" t="s">
        <v>17</v>
      </c>
      <c r="D14" s="20">
        <f>SUM([1]ведомственная!G743+[1]ведомственная!G603+[1]ведомственная!G1183+[1]ведомственная!G1214)</f>
        <v>35423.300000000003</v>
      </c>
    </row>
    <row r="15" spans="1:4" ht="30" x14ac:dyDescent="0.25">
      <c r="A15" s="6" t="s">
        <v>18</v>
      </c>
      <c r="B15" s="9" t="s">
        <v>7</v>
      </c>
      <c r="C15" s="9" t="s">
        <v>49</v>
      </c>
      <c r="D15" s="19">
        <f>SUM(D16:D17)</f>
        <v>8662.6999999999989</v>
      </c>
    </row>
    <row r="16" spans="1:4" ht="45" x14ac:dyDescent="0.25">
      <c r="A16" s="11" t="s">
        <v>19</v>
      </c>
      <c r="B16" s="9" t="s">
        <v>7</v>
      </c>
      <c r="C16" s="9" t="s">
        <v>20</v>
      </c>
      <c r="D16" s="20">
        <f>SUM([1]ведомственная!G890)</f>
        <v>8625.2999999999993</v>
      </c>
    </row>
    <row r="17" spans="1:4" ht="45" x14ac:dyDescent="0.25">
      <c r="A17" s="6" t="s">
        <v>21</v>
      </c>
      <c r="B17" s="9" t="s">
        <v>7</v>
      </c>
      <c r="C17" s="9" t="s">
        <v>22</v>
      </c>
      <c r="D17" s="19">
        <f>SUM([1]ведомственная!G908)</f>
        <v>37.4</v>
      </c>
    </row>
    <row r="18" spans="1:4" ht="38.25" customHeight="1" x14ac:dyDescent="0.25">
      <c r="A18" s="13" t="s">
        <v>23</v>
      </c>
      <c r="B18" s="14" t="s">
        <v>9</v>
      </c>
      <c r="C18" s="14" t="s">
        <v>49</v>
      </c>
      <c r="D18" s="12">
        <f>SUM(D19:D20)</f>
        <v>280</v>
      </c>
    </row>
    <row r="19" spans="1:4" x14ac:dyDescent="0.25">
      <c r="A19" s="13" t="s">
        <v>51</v>
      </c>
      <c r="B19" s="14" t="s">
        <v>9</v>
      </c>
      <c r="C19" s="14" t="s">
        <v>11</v>
      </c>
      <c r="D19" s="12">
        <f>SUM([1]ведомственная!G927)</f>
        <v>230</v>
      </c>
    </row>
    <row r="20" spans="1:4" ht="30" x14ac:dyDescent="0.25">
      <c r="A20" s="6" t="s">
        <v>24</v>
      </c>
      <c r="B20" s="14" t="s">
        <v>9</v>
      </c>
      <c r="C20" s="14" t="s">
        <v>25</v>
      </c>
      <c r="D20" s="12">
        <f>SUM([1]ведомственная!G934)</f>
        <v>50</v>
      </c>
    </row>
    <row r="21" spans="1:4" ht="21.75" customHeight="1" x14ac:dyDescent="0.25">
      <c r="A21" s="6" t="s">
        <v>64</v>
      </c>
      <c r="B21" s="14" t="s">
        <v>11</v>
      </c>
      <c r="C21" s="14" t="s">
        <v>49</v>
      </c>
      <c r="D21" s="12">
        <f>SUM(D22)</f>
        <v>500</v>
      </c>
    </row>
    <row r="22" spans="1:4" x14ac:dyDescent="0.25">
      <c r="A22" s="6" t="s">
        <v>65</v>
      </c>
      <c r="B22" s="14" t="s">
        <v>11</v>
      </c>
      <c r="C22" s="14" t="s">
        <v>4</v>
      </c>
      <c r="D22" s="12">
        <f>SUM([1]ведомственная!G938)</f>
        <v>500</v>
      </c>
    </row>
    <row r="23" spans="1:4" ht="19.5" customHeight="1" x14ac:dyDescent="0.25">
      <c r="A23" s="6" t="s">
        <v>26</v>
      </c>
      <c r="B23" s="9" t="s">
        <v>14</v>
      </c>
      <c r="C23" s="9" t="s">
        <v>49</v>
      </c>
      <c r="D23" s="19">
        <f>D24</f>
        <v>3400.5</v>
      </c>
    </row>
    <row r="24" spans="1:4" ht="30" x14ac:dyDescent="0.25">
      <c r="A24" s="6" t="s">
        <v>27</v>
      </c>
      <c r="B24" s="9" t="s">
        <v>14</v>
      </c>
      <c r="C24" s="9" t="s">
        <v>11</v>
      </c>
      <c r="D24" s="19">
        <f>SUM([1]ведомственная!G947)</f>
        <v>3400.5</v>
      </c>
    </row>
    <row r="25" spans="1:4" x14ac:dyDescent="0.25">
      <c r="A25" s="6" t="s">
        <v>28</v>
      </c>
      <c r="B25" s="9" t="s">
        <v>12</v>
      </c>
      <c r="C25" s="9" t="s">
        <v>49</v>
      </c>
      <c r="D25" s="19">
        <f>D26+D27+D28+D29+D30+D31</f>
        <v>572012.49999999988</v>
      </c>
    </row>
    <row r="26" spans="1:4" x14ac:dyDescent="0.25">
      <c r="A26" s="6" t="s">
        <v>29</v>
      </c>
      <c r="B26" s="9" t="s">
        <v>12</v>
      </c>
      <c r="C26" s="9" t="s">
        <v>4</v>
      </c>
      <c r="D26" s="19">
        <f>SUM([1]ведомственная!G966+[1]ведомственная!G172)</f>
        <v>149494.79999999999</v>
      </c>
    </row>
    <row r="27" spans="1:4" x14ac:dyDescent="0.25">
      <c r="A27" s="6" t="s">
        <v>30</v>
      </c>
      <c r="B27" s="9" t="s">
        <v>12</v>
      </c>
      <c r="C27" s="9" t="s">
        <v>5</v>
      </c>
      <c r="D27" s="19">
        <f>SUM([1]ведомственная!G223+[1]ведомственная!G987)</f>
        <v>369382.39999999991</v>
      </c>
    </row>
    <row r="28" spans="1:4" x14ac:dyDescent="0.25">
      <c r="A28" s="6" t="s">
        <v>31</v>
      </c>
      <c r="B28" s="9" t="s">
        <v>12</v>
      </c>
      <c r="C28" s="9" t="s">
        <v>7</v>
      </c>
      <c r="D28" s="19">
        <f>SUM([1]ведомственная!G16+[1]ведомственная!G358)</f>
        <v>22414.2</v>
      </c>
    </row>
    <row r="29" spans="1:4" ht="30" x14ac:dyDescent="0.25">
      <c r="A29" s="6" t="s">
        <v>52</v>
      </c>
      <c r="B29" s="9" t="s">
        <v>12</v>
      </c>
      <c r="C29" s="9" t="s">
        <v>11</v>
      </c>
      <c r="D29" s="20">
        <f>SUM([1]ведомственная!G33+[1]ведомственная!G375+[1]ведомственная!G639+[1]ведомственная!G1003+[1]ведомственная!G1222)</f>
        <v>817</v>
      </c>
    </row>
    <row r="30" spans="1:4" x14ac:dyDescent="0.25">
      <c r="A30" s="6" t="s">
        <v>32</v>
      </c>
      <c r="B30" s="9" t="s">
        <v>12</v>
      </c>
      <c r="C30" s="9" t="s">
        <v>12</v>
      </c>
      <c r="D30" s="19">
        <f>SUM([1]ведомственная!G1046)</f>
        <v>570.4</v>
      </c>
    </row>
    <row r="31" spans="1:4" x14ac:dyDescent="0.25">
      <c r="A31" s="6" t="s">
        <v>33</v>
      </c>
      <c r="B31" s="9" t="s">
        <v>12</v>
      </c>
      <c r="C31" s="9" t="s">
        <v>34</v>
      </c>
      <c r="D31" s="19">
        <f>SUM([1]ведомственная!G423+[1]ведомственная!G62)</f>
        <v>29333.699999999997</v>
      </c>
    </row>
    <row r="32" spans="1:4" x14ac:dyDescent="0.25">
      <c r="A32" s="22" t="s">
        <v>35</v>
      </c>
      <c r="B32" s="9" t="s">
        <v>36</v>
      </c>
      <c r="C32" s="9" t="s">
        <v>49</v>
      </c>
      <c r="D32" s="19">
        <f>D33+D34</f>
        <v>60791.199999999997</v>
      </c>
    </row>
    <row r="33" spans="1:4" ht="21" customHeight="1" x14ac:dyDescent="0.25">
      <c r="A33" s="6" t="s">
        <v>37</v>
      </c>
      <c r="B33" s="9" t="s">
        <v>36</v>
      </c>
      <c r="C33" s="9" t="s">
        <v>4</v>
      </c>
      <c r="D33" s="19">
        <f>SUM([1]ведомственная!G70)</f>
        <v>38780.300000000003</v>
      </c>
    </row>
    <row r="34" spans="1:4" ht="30" x14ac:dyDescent="0.25">
      <c r="A34" s="6" t="s">
        <v>38</v>
      </c>
      <c r="B34" s="9" t="s">
        <v>36</v>
      </c>
      <c r="C34" s="9" t="s">
        <v>9</v>
      </c>
      <c r="D34" s="19">
        <f>SUM([1]ведомственная!G124)</f>
        <v>22010.899999999998</v>
      </c>
    </row>
    <row r="35" spans="1:4" x14ac:dyDescent="0.25">
      <c r="A35" s="6" t="s">
        <v>39</v>
      </c>
      <c r="B35" s="9" t="s">
        <v>20</v>
      </c>
      <c r="C35" s="9" t="s">
        <v>49</v>
      </c>
      <c r="D35" s="19">
        <f>D36+D37+D38</f>
        <v>11233.199999999999</v>
      </c>
    </row>
    <row r="36" spans="1:4" x14ac:dyDescent="0.25">
      <c r="A36" s="6" t="s">
        <v>40</v>
      </c>
      <c r="B36" s="9" t="s">
        <v>20</v>
      </c>
      <c r="C36" s="9" t="s">
        <v>4</v>
      </c>
      <c r="D36" s="19">
        <f>SUM([1]ведомственная!G1092)</f>
        <v>4332</v>
      </c>
    </row>
    <row r="37" spans="1:4" x14ac:dyDescent="0.25">
      <c r="A37" s="6" t="s">
        <v>41</v>
      </c>
      <c r="B37" s="9" t="s">
        <v>20</v>
      </c>
      <c r="C37" s="9" t="s">
        <v>9</v>
      </c>
      <c r="D37" s="19">
        <f>SUM([1]ведомственная!G551)</f>
        <v>5761.9</v>
      </c>
    </row>
    <row r="38" spans="1:4" x14ac:dyDescent="0.25">
      <c r="A38" s="6" t="s">
        <v>42</v>
      </c>
      <c r="B38" s="9" t="s">
        <v>20</v>
      </c>
      <c r="C38" s="9" t="s">
        <v>14</v>
      </c>
      <c r="D38" s="20">
        <f>SUM([1]ведомственная!G1099)</f>
        <v>1139.3</v>
      </c>
    </row>
    <row r="39" spans="1:4" x14ac:dyDescent="0.25">
      <c r="A39" s="6" t="s">
        <v>43</v>
      </c>
      <c r="B39" s="9" t="s">
        <v>15</v>
      </c>
      <c r="C39" s="9" t="s">
        <v>49</v>
      </c>
      <c r="D39" s="19">
        <f>SUM(D40:D41)</f>
        <v>81473.999999999985</v>
      </c>
    </row>
    <row r="40" spans="1:4" x14ac:dyDescent="0.25">
      <c r="A40" s="6" t="s">
        <v>44</v>
      </c>
      <c r="B40" s="9" t="s">
        <v>15</v>
      </c>
      <c r="C40" s="9" t="s">
        <v>4</v>
      </c>
      <c r="D40" s="19">
        <f>SUM([1]ведомственная!G1114+[1]ведомственная!G560)</f>
        <v>1278.2</v>
      </c>
    </row>
    <row r="41" spans="1:4" x14ac:dyDescent="0.25">
      <c r="A41" s="10" t="s">
        <v>48</v>
      </c>
      <c r="B41" s="9" t="s">
        <v>15</v>
      </c>
      <c r="C41" s="9" t="s">
        <v>5</v>
      </c>
      <c r="D41" s="19">
        <f>SUM([1]ведомственная!G1132)</f>
        <v>80195.799999999988</v>
      </c>
    </row>
    <row r="42" spans="1:4" x14ac:dyDescent="0.25">
      <c r="A42" s="6" t="s">
        <v>45</v>
      </c>
      <c r="B42" s="9" t="s">
        <v>25</v>
      </c>
      <c r="C42" s="9" t="s">
        <v>49</v>
      </c>
      <c r="D42" s="19">
        <f>SUM(D43)</f>
        <v>4313.8999999999996</v>
      </c>
    </row>
    <row r="43" spans="1:4" x14ac:dyDescent="0.25">
      <c r="A43" s="6" t="s">
        <v>47</v>
      </c>
      <c r="B43" s="9" t="s">
        <v>25</v>
      </c>
      <c r="C43" s="9" t="s">
        <v>5</v>
      </c>
      <c r="D43" s="19">
        <f>SUM([1]ведомственная!G1149)</f>
        <v>4313.8999999999996</v>
      </c>
    </row>
    <row r="44" spans="1:4" ht="30" x14ac:dyDescent="0.25">
      <c r="A44" s="7" t="s">
        <v>53</v>
      </c>
      <c r="B44" s="8">
        <v>13</v>
      </c>
      <c r="C44" s="9" t="s">
        <v>49</v>
      </c>
      <c r="D44" s="19">
        <v>6.1</v>
      </c>
    </row>
    <row r="45" spans="1:4" ht="36" customHeight="1" x14ac:dyDescent="0.25">
      <c r="A45" s="7" t="s">
        <v>54</v>
      </c>
      <c r="B45" s="8">
        <v>13</v>
      </c>
      <c r="C45" s="24" t="s">
        <v>4</v>
      </c>
      <c r="D45" s="19">
        <f>SUM([1]ведомственная!G653)</f>
        <v>6.1</v>
      </c>
    </row>
    <row r="46" spans="1:4" ht="45" x14ac:dyDescent="0.25">
      <c r="A46" s="6" t="s">
        <v>56</v>
      </c>
      <c r="B46" s="9" t="s">
        <v>22</v>
      </c>
      <c r="C46" s="9" t="s">
        <v>49</v>
      </c>
      <c r="D46" s="19">
        <f>D47+D48</f>
        <v>76515.399999999994</v>
      </c>
    </row>
    <row r="47" spans="1:4" ht="21" customHeight="1" x14ac:dyDescent="0.25">
      <c r="A47" s="6" t="s">
        <v>55</v>
      </c>
      <c r="B47" s="9" t="s">
        <v>22</v>
      </c>
      <c r="C47" s="9" t="s">
        <v>4</v>
      </c>
      <c r="D47" s="19">
        <f>SUM([1]ведомственная!G661)</f>
        <v>75498.5</v>
      </c>
    </row>
    <row r="48" spans="1:4" ht="30" x14ac:dyDescent="0.25">
      <c r="A48" s="6" t="s">
        <v>58</v>
      </c>
      <c r="B48" s="9" t="s">
        <v>22</v>
      </c>
      <c r="C48" s="9" t="s">
        <v>7</v>
      </c>
      <c r="D48" s="19">
        <f>SUM([1]ведомственная!G673)</f>
        <v>1016.9</v>
      </c>
    </row>
    <row r="49" spans="1:4" x14ac:dyDescent="0.25">
      <c r="A49" s="6" t="s">
        <v>46</v>
      </c>
      <c r="B49" s="23"/>
      <c r="C49" s="23"/>
      <c r="D49" s="19">
        <f>D7+D15+D18+D23+D25+D32+D35+D39+D42+D44+D46+D21</f>
        <v>932849.39999999979</v>
      </c>
    </row>
    <row r="50" spans="1:4" x14ac:dyDescent="0.25">
      <c r="A50"/>
      <c r="B50"/>
      <c r="C50"/>
      <c r="D50" s="3" t="s">
        <v>62</v>
      </c>
    </row>
    <row r="51" spans="1:4" x14ac:dyDescent="0.25">
      <c r="A51"/>
      <c r="B51"/>
      <c r="C51"/>
      <c r="D51" s="3"/>
    </row>
    <row r="52" spans="1:4" x14ac:dyDescent="0.25">
      <c r="D52" s="3"/>
    </row>
    <row r="53" spans="1:4" x14ac:dyDescent="0.25">
      <c r="D53" s="3"/>
    </row>
    <row r="54" spans="1:4" x14ac:dyDescent="0.25">
      <c r="D54" s="3"/>
    </row>
    <row r="55" spans="1:4" x14ac:dyDescent="0.25">
      <c r="D55" s="3"/>
    </row>
    <row r="56" spans="1:4" x14ac:dyDescent="0.25">
      <c r="D56" s="3"/>
    </row>
    <row r="57" spans="1:4" x14ac:dyDescent="0.25">
      <c r="D57" s="3"/>
    </row>
    <row r="58" spans="1:4" x14ac:dyDescent="0.25">
      <c r="D58" s="3"/>
    </row>
    <row r="59" spans="1:4" x14ac:dyDescent="0.25">
      <c r="D59" s="3"/>
    </row>
    <row r="60" spans="1:4" x14ac:dyDescent="0.25">
      <c r="D60" s="3"/>
    </row>
    <row r="61" spans="1:4" x14ac:dyDescent="0.25">
      <c r="D61" s="3"/>
    </row>
    <row r="62" spans="1:4" x14ac:dyDescent="0.25">
      <c r="D62" s="3"/>
    </row>
    <row r="63" spans="1:4" x14ac:dyDescent="0.25">
      <c r="D63" s="3"/>
    </row>
    <row r="64" spans="1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</sheetData>
  <mergeCells count="4">
    <mergeCell ref="B2:D2"/>
    <mergeCell ref="A3:D3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2023-12-19T05:24:41Z</dcterms:modified>
</cp:coreProperties>
</file>