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4.2021" sheetId="1" r:id="rId1"/>
  </sheets>
  <definedNames>
    <definedName name="_xlnm.Print_Titles" localSheetId="0">'Доходы расходы на 01.04.2021'!$A:$B</definedName>
    <definedName name="_xlnm.Print_Area" localSheetId="0">'Доходы расходы на 01.04.2021'!$A$1:$BT$10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<sst xmlns="http://schemas.openxmlformats.org/spreadsheetml/2006/main" count="122" uniqueCount="48">
  <si>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</si>
  <si>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</si>
  <si>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</si>
  <si>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</si>
  <si>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</si>
  <si>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</si>
  <si>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</si>
  <si>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</si>
  <si>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</si>
  <si>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</si>
  <si>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</si>
  <si>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</si>
  <si>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</si>
  <si>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</si>
  <si>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</si>
  <si>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</si>
  <si>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</si>
  <si>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</si>
  <si>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</si>
  <si>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</si>
  <si>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</si>
  <si>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</si>
  <si>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</si>
  <si>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</si>
  <si>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</si>
  <si>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</si>
  <si>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</si>
  <si>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</si>
  <si>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</si>
  <si>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</si>
  <si>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</si>
  <si>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</si>
  <si>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</si>
  <si>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</si>
  <si>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</si>
  <si>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</si>
  <si>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</si>
  <si>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</si>
  <si>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</si>
  <si>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</si>
  <si>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</si>
  <si>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>Наименование муниципального образования</t>
  </si>
  <si>
    <t>Доходы от оказания платных услуг (работ)</t>
  </si>
  <si>
    <t>Налог, взимаемый в связи с применением патентной системы налогообложения</t>
  </si>
  <si>
    <t>Отчет об исполнении бюджета  муниципального образования Балаганский район
 по состоянию на 1 апреля 2021 года (собственный бюджет)</t>
  </si>
  <si>
    <t>План на 01.04.2021</t>
  </si>
  <si>
    <t>Факт на 01.04.2021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</si>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</sst>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3" fillId="32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AY1">
      <selection activeCell="BD1" sqref="BD1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11.851562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44" t="s">
        <v>44</v>
      </c>
      <c r="D1" s="45"/>
      <c r="E1" s="45"/>
      <c r="F1" s="45"/>
      <c r="G1" s="45"/>
      <c r="H1" s="45"/>
      <c r="I1" s="45"/>
      <c r="J1" s="45"/>
      <c r="K1" s="45"/>
      <c r="L1" s="45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19</v>
      </c>
    </row>
    <row r="3" spans="1:76" s="4" customFormat="1" ht="12.75" customHeight="1">
      <c r="A3" s="34" t="s">
        <v>15</v>
      </c>
      <c r="B3" s="41" t="s">
        <v>41</v>
      </c>
      <c r="C3" s="40" t="s">
        <v>4</v>
      </c>
      <c r="D3" s="40"/>
      <c r="E3" s="46" t="s">
        <v>13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0" t="s">
        <v>14</v>
      </c>
      <c r="AV3" s="40"/>
      <c r="AW3" s="37" t="s">
        <v>13</v>
      </c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22" t="s">
        <v>26</v>
      </c>
      <c r="BV3" s="23"/>
      <c r="BW3" s="5"/>
      <c r="BX3" s="5"/>
    </row>
    <row r="4" spans="1:76" s="4" customFormat="1" ht="12.75" customHeight="1">
      <c r="A4" s="35"/>
      <c r="B4" s="42"/>
      <c r="C4" s="40"/>
      <c r="D4" s="40"/>
      <c r="E4" s="38" t="s">
        <v>20</v>
      </c>
      <c r="F4" s="38"/>
      <c r="G4" s="56" t="s">
        <v>13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  <c r="AE4" s="38" t="s">
        <v>10</v>
      </c>
      <c r="AF4" s="38"/>
      <c r="AG4" s="55" t="s">
        <v>13</v>
      </c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40"/>
      <c r="AV4" s="40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24"/>
      <c r="BV4" s="25"/>
      <c r="BW4" s="6"/>
      <c r="BX4" s="6"/>
    </row>
    <row r="5" spans="1:76" s="4" customFormat="1" ht="12.75" customHeight="1">
      <c r="A5" s="35"/>
      <c r="B5" s="42"/>
      <c r="C5" s="40"/>
      <c r="D5" s="40"/>
      <c r="E5" s="39"/>
      <c r="F5" s="39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39"/>
      <c r="AF5" s="39"/>
      <c r="AG5" s="28" t="s">
        <v>11</v>
      </c>
      <c r="AH5" s="29"/>
      <c r="AI5" s="31" t="s">
        <v>13</v>
      </c>
      <c r="AJ5" s="32"/>
      <c r="AK5" s="32"/>
      <c r="AL5" s="32"/>
      <c r="AM5" s="32"/>
      <c r="AN5" s="32"/>
      <c r="AO5" s="32"/>
      <c r="AP5" s="33"/>
      <c r="AQ5" s="47" t="s">
        <v>25</v>
      </c>
      <c r="AR5" s="48"/>
      <c r="AS5" s="51" t="s">
        <v>21</v>
      </c>
      <c r="AT5" s="52"/>
      <c r="AU5" s="40"/>
      <c r="AV5" s="40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24"/>
      <c r="BV5" s="25"/>
      <c r="BW5" s="6"/>
      <c r="BX5" s="6"/>
    </row>
    <row r="6" spans="1:74" s="4" customFormat="1" ht="158.25" customHeight="1">
      <c r="A6" s="35"/>
      <c r="B6" s="42"/>
      <c r="C6" s="40"/>
      <c r="D6" s="40"/>
      <c r="E6" s="39"/>
      <c r="F6" s="39"/>
      <c r="G6" s="30" t="s">
        <v>1</v>
      </c>
      <c r="H6" s="21"/>
      <c r="I6" s="21" t="s">
        <v>38</v>
      </c>
      <c r="J6" s="21"/>
      <c r="K6" s="21" t="s">
        <v>0</v>
      </c>
      <c r="L6" s="21"/>
      <c r="M6" s="21" t="s">
        <v>2</v>
      </c>
      <c r="N6" s="21"/>
      <c r="O6" s="21" t="s">
        <v>43</v>
      </c>
      <c r="P6" s="21"/>
      <c r="Q6" s="21" t="s">
        <v>5</v>
      </c>
      <c r="R6" s="21"/>
      <c r="S6" s="21" t="s">
        <v>6</v>
      </c>
      <c r="T6" s="21"/>
      <c r="U6" s="21" t="s">
        <v>22</v>
      </c>
      <c r="V6" s="21"/>
      <c r="W6" s="21" t="s">
        <v>42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62"/>
      <c r="AE6" s="39"/>
      <c r="AF6" s="39"/>
      <c r="AG6" s="30"/>
      <c r="AH6" s="21"/>
      <c r="AI6" s="21" t="s">
        <v>16</v>
      </c>
      <c r="AJ6" s="21"/>
      <c r="AK6" s="21" t="s">
        <v>17</v>
      </c>
      <c r="AL6" s="21"/>
      <c r="AM6" s="21" t="s">
        <v>18</v>
      </c>
      <c r="AN6" s="21"/>
      <c r="AO6" s="21" t="s">
        <v>3</v>
      </c>
      <c r="AP6" s="21"/>
      <c r="AQ6" s="49"/>
      <c r="AR6" s="50"/>
      <c r="AS6" s="53"/>
      <c r="AT6" s="54"/>
      <c r="AU6" s="40"/>
      <c r="AV6" s="40"/>
      <c r="AW6" s="30" t="s">
        <v>27</v>
      </c>
      <c r="AX6" s="21"/>
      <c r="AY6" s="21" t="s">
        <v>28</v>
      </c>
      <c r="AZ6" s="21"/>
      <c r="BA6" s="21" t="s">
        <v>29</v>
      </c>
      <c r="BB6" s="21"/>
      <c r="BC6" s="21" t="s">
        <v>30</v>
      </c>
      <c r="BD6" s="21"/>
      <c r="BE6" s="21" t="s">
        <v>31</v>
      </c>
      <c r="BF6" s="21"/>
      <c r="BG6" s="21" t="s">
        <v>32</v>
      </c>
      <c r="BH6" s="21"/>
      <c r="BI6" s="21" t="s">
        <v>33</v>
      </c>
      <c r="BJ6" s="21"/>
      <c r="BK6" s="21" t="s">
        <v>34</v>
      </c>
      <c r="BL6" s="21"/>
      <c r="BM6" s="21" t="s">
        <v>35</v>
      </c>
      <c r="BN6" s="21"/>
      <c r="BO6" s="21" t="s">
        <v>36</v>
      </c>
      <c r="BP6" s="21"/>
      <c r="BQ6" s="21" t="s">
        <v>37</v>
      </c>
      <c r="BR6" s="21"/>
      <c r="BS6" s="21" t="s">
        <v>39</v>
      </c>
      <c r="BT6" s="21"/>
      <c r="BU6" s="26"/>
      <c r="BV6" s="27"/>
    </row>
    <row r="7" spans="1:76" ht="60.75" customHeight="1">
      <c r="A7" s="36"/>
      <c r="B7" s="43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15" t="s">
        <v>45</v>
      </c>
      <c r="AT7" s="15" t="s">
        <v>46</v>
      </c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5" t="s">
        <v>45</v>
      </c>
      <c r="BV7" s="15" t="s">
        <v>46</v>
      </c>
      <c r="BW7" s="1"/>
      <c r="BX7" s="1"/>
    </row>
    <row r="8" spans="1:76" ht="48.75" customHeight="1">
      <c r="A8" s="9" t="s">
        <v>24</v>
      </c>
      <c r="B8" s="10" t="s">
        <v>23</v>
      </c>
      <c r="C8" s="16">
        <f>E8+AE8</f>
        <v>560721.1000000001</v>
      </c>
      <c r="D8" s="16">
        <f>F8+AF8</f>
        <v>137946.2</v>
      </c>
      <c r="E8" s="11">
        <f>G8+K8+M8+S8+U8+W8+Y8+AA8+AC8+Q8+I8+O8</f>
        <v>44224.4</v>
      </c>
      <c r="F8" s="11">
        <f>H8+L8+N8+T8+V8+X8+Z8+AB8+AD8+R8+J8+P8</f>
        <v>9921.100000000002</v>
      </c>
      <c r="G8" s="11">
        <v>30986</v>
      </c>
      <c r="H8" s="11">
        <v>6448</v>
      </c>
      <c r="I8" s="11">
        <v>2537</v>
      </c>
      <c r="J8" s="11">
        <v>626.6</v>
      </c>
      <c r="K8" s="11">
        <v>651</v>
      </c>
      <c r="L8" s="11">
        <v>614.8</v>
      </c>
      <c r="M8" s="11">
        <v>360</v>
      </c>
      <c r="N8" s="11">
        <v>71.1</v>
      </c>
      <c r="O8" s="11">
        <v>151</v>
      </c>
      <c r="P8" s="11">
        <v>609.1</v>
      </c>
      <c r="Q8" s="11">
        <v>880</v>
      </c>
      <c r="R8" s="11">
        <v>136.9</v>
      </c>
      <c r="S8" s="11">
        <v>1949.6</v>
      </c>
      <c r="T8" s="11">
        <v>118.2</v>
      </c>
      <c r="U8" s="11">
        <v>5.8</v>
      </c>
      <c r="V8" s="11">
        <v>2.7</v>
      </c>
      <c r="W8" s="11">
        <v>6094.9</v>
      </c>
      <c r="X8" s="11">
        <v>860.8</v>
      </c>
      <c r="Y8" s="11">
        <v>20</v>
      </c>
      <c r="Z8" s="11">
        <v>129.2</v>
      </c>
      <c r="AA8" s="11">
        <v>589.1</v>
      </c>
      <c r="AB8" s="11">
        <v>233.5</v>
      </c>
      <c r="AC8" s="11">
        <v>0</v>
      </c>
      <c r="AD8" s="11">
        <v>70.2</v>
      </c>
      <c r="AE8" s="11">
        <f>AG8+AS8+AQ8</f>
        <v>516496.70000000007</v>
      </c>
      <c r="AF8" s="11">
        <f>AH8+AT8+AR8</f>
        <v>128025.1</v>
      </c>
      <c r="AG8" s="11">
        <f>AI8+AK8+AM8+AO8</f>
        <v>516540.6000000001</v>
      </c>
      <c r="AH8" s="11">
        <f>AJ8+AL8+AN8+AP8</f>
        <v>128069</v>
      </c>
      <c r="AI8" s="11">
        <v>93719.1</v>
      </c>
      <c r="AJ8" s="11">
        <v>31239.7</v>
      </c>
      <c r="AK8" s="11">
        <v>179469.2</v>
      </c>
      <c r="AL8" s="11">
        <v>22664.8</v>
      </c>
      <c r="AM8" s="11">
        <v>228610.4</v>
      </c>
      <c r="AN8" s="11">
        <v>71231.2</v>
      </c>
      <c r="AO8" s="11">
        <v>14741.9</v>
      </c>
      <c r="AP8" s="11">
        <v>2933.3</v>
      </c>
      <c r="AQ8" s="11">
        <v>-43.9</v>
      </c>
      <c r="AR8" s="11">
        <v>-43.9</v>
      </c>
      <c r="AS8" s="11">
        <v>0</v>
      </c>
      <c r="AT8" s="11">
        <v>0</v>
      </c>
      <c r="AU8" s="16">
        <f>AW8+AY8+BA8+BC8+BE8+BG8+BI8+BK8+BM8+BO8+BQ8+BS8</f>
        <v>571703.3</v>
      </c>
      <c r="AV8" s="16">
        <f>AX8+AZ8+BB8+BD8+BF8+BH8+BJ8+BL8+BN8+BP8+BR8+BT8</f>
        <v>112232.09999999999</v>
      </c>
      <c r="AW8" s="11">
        <v>75005.9</v>
      </c>
      <c r="AX8" s="11">
        <v>14066.9</v>
      </c>
      <c r="AY8" s="11">
        <v>5626.6</v>
      </c>
      <c r="AZ8" s="11">
        <v>837.6</v>
      </c>
      <c r="BA8" s="11">
        <v>15</v>
      </c>
      <c r="BB8" s="11">
        <v>0</v>
      </c>
      <c r="BC8" s="11">
        <v>0</v>
      </c>
      <c r="BD8" s="11">
        <v>0</v>
      </c>
      <c r="BE8" s="11">
        <v>22745.8</v>
      </c>
      <c r="BF8" s="11">
        <v>0</v>
      </c>
      <c r="BG8" s="11">
        <v>319686.3</v>
      </c>
      <c r="BH8" s="11">
        <v>77503.4</v>
      </c>
      <c r="BI8" s="11">
        <v>33902</v>
      </c>
      <c r="BJ8" s="11">
        <v>7511.1</v>
      </c>
      <c r="BK8" s="11">
        <v>9833.4</v>
      </c>
      <c r="BL8" s="11">
        <v>2307.9</v>
      </c>
      <c r="BM8" s="11">
        <v>65603.9</v>
      </c>
      <c r="BN8" s="11">
        <v>40</v>
      </c>
      <c r="BO8" s="11">
        <v>2334</v>
      </c>
      <c r="BP8" s="11">
        <v>518.5</v>
      </c>
      <c r="BQ8" s="11">
        <v>6.1</v>
      </c>
      <c r="BR8" s="11">
        <v>0</v>
      </c>
      <c r="BS8" s="11">
        <v>36944.3</v>
      </c>
      <c r="BT8" s="11">
        <v>9446.7</v>
      </c>
      <c r="BU8" s="16">
        <f>C8-AU8</f>
        <v>-10982.199999999953</v>
      </c>
      <c r="BV8" s="16">
        <f>D8-AV8</f>
        <v>25714.10000000002</v>
      </c>
      <c r="BW8" s="1"/>
      <c r="BX8" s="1"/>
    </row>
    <row r="9" spans="1:76" s="3" customFormat="1" ht="12.75">
      <c r="A9" s="12"/>
      <c r="B9" s="13" t="s">
        <v>12</v>
      </c>
      <c r="C9" s="17">
        <f aca="true" t="shared" si="0" ref="C9:AP9">SUM(C8:C8)</f>
        <v>560721.1000000001</v>
      </c>
      <c r="D9" s="17">
        <f t="shared" si="0"/>
        <v>137946.2</v>
      </c>
      <c r="E9" s="14">
        <f t="shared" si="0"/>
        <v>44224.4</v>
      </c>
      <c r="F9" s="14">
        <f t="shared" si="0"/>
        <v>9921.100000000002</v>
      </c>
      <c r="G9" s="14">
        <f t="shared" si="0"/>
        <v>30986</v>
      </c>
      <c r="H9" s="14">
        <f t="shared" si="0"/>
        <v>6448</v>
      </c>
      <c r="I9" s="14">
        <f>SUM(I8)</f>
        <v>2537</v>
      </c>
      <c r="J9" s="14">
        <f>SUM(J8)</f>
        <v>626.6</v>
      </c>
      <c r="K9" s="14">
        <f t="shared" si="0"/>
        <v>651</v>
      </c>
      <c r="L9" s="14">
        <f t="shared" si="0"/>
        <v>614.8</v>
      </c>
      <c r="M9" s="14">
        <f t="shared" si="0"/>
        <v>360</v>
      </c>
      <c r="N9" s="14">
        <f t="shared" si="0"/>
        <v>71.1</v>
      </c>
      <c r="O9" s="14">
        <f>SUM(O8:O8)</f>
        <v>151</v>
      </c>
      <c r="P9" s="14">
        <f>SUM(P8:P8)</f>
        <v>609.1</v>
      </c>
      <c r="Q9" s="14">
        <f>SUM(Q8:Q8)</f>
        <v>880</v>
      </c>
      <c r="R9" s="14">
        <f>SUM(R8:R8)</f>
        <v>136.9</v>
      </c>
      <c r="S9" s="14">
        <f t="shared" si="0"/>
        <v>1949.6</v>
      </c>
      <c r="T9" s="14">
        <f t="shared" si="0"/>
        <v>118.2</v>
      </c>
      <c r="U9" s="14">
        <f t="shared" si="0"/>
        <v>5.8</v>
      </c>
      <c r="V9" s="14">
        <f t="shared" si="0"/>
        <v>2.7</v>
      </c>
      <c r="W9" s="14">
        <f t="shared" si="0"/>
        <v>6094.9</v>
      </c>
      <c r="X9" s="14">
        <f t="shared" si="0"/>
        <v>860.8</v>
      </c>
      <c r="Y9" s="14">
        <f t="shared" si="0"/>
        <v>20</v>
      </c>
      <c r="Z9" s="14">
        <f t="shared" si="0"/>
        <v>129.2</v>
      </c>
      <c r="AA9" s="14">
        <f t="shared" si="0"/>
        <v>589.1</v>
      </c>
      <c r="AB9" s="14">
        <f t="shared" si="0"/>
        <v>233.5</v>
      </c>
      <c r="AC9" s="14">
        <f t="shared" si="0"/>
        <v>0</v>
      </c>
      <c r="AD9" s="14">
        <f t="shared" si="0"/>
        <v>70.2</v>
      </c>
      <c r="AE9" s="14">
        <f t="shared" si="0"/>
        <v>516496.70000000007</v>
      </c>
      <c r="AF9" s="14">
        <f t="shared" si="0"/>
        <v>128025.1</v>
      </c>
      <c r="AG9" s="14">
        <f t="shared" si="0"/>
        <v>516540.6000000001</v>
      </c>
      <c r="AH9" s="14">
        <f t="shared" si="0"/>
        <v>128069</v>
      </c>
      <c r="AI9" s="14">
        <f t="shared" si="0"/>
        <v>93719.1</v>
      </c>
      <c r="AJ9" s="14">
        <f t="shared" si="0"/>
        <v>31239.7</v>
      </c>
      <c r="AK9" s="14">
        <f t="shared" si="0"/>
        <v>179469.2</v>
      </c>
      <c r="AL9" s="14">
        <f t="shared" si="0"/>
        <v>22664.8</v>
      </c>
      <c r="AM9" s="14">
        <f t="shared" si="0"/>
        <v>228610.4</v>
      </c>
      <c r="AN9" s="14">
        <f t="shared" si="0"/>
        <v>71231.2</v>
      </c>
      <c r="AO9" s="14">
        <f t="shared" si="0"/>
        <v>14741.9</v>
      </c>
      <c r="AP9" s="14">
        <f t="shared" si="0"/>
        <v>2933.3</v>
      </c>
      <c r="AQ9" s="14">
        <f>SUM(AQ8)</f>
        <v>-43.9</v>
      </c>
      <c r="AR9" s="14">
        <f>SUM(AR8)</f>
        <v>-43.9</v>
      </c>
      <c r="AS9" s="14">
        <f>AS8</f>
        <v>0</v>
      </c>
      <c r="AT9" s="14">
        <f>AT8</f>
        <v>0</v>
      </c>
      <c r="AU9" s="17">
        <f aca="true" t="shared" si="1" ref="AU9:BT9">SUM(AU8:AU8)</f>
        <v>571703.3</v>
      </c>
      <c r="AV9" s="17">
        <f t="shared" si="1"/>
        <v>112232.09999999999</v>
      </c>
      <c r="AW9" s="14">
        <f t="shared" si="1"/>
        <v>75005.9</v>
      </c>
      <c r="AX9" s="14">
        <f t="shared" si="1"/>
        <v>14066.9</v>
      </c>
      <c r="AY9" s="14">
        <f t="shared" si="1"/>
        <v>5626.6</v>
      </c>
      <c r="AZ9" s="14">
        <f t="shared" si="1"/>
        <v>837.6</v>
      </c>
      <c r="BA9" s="14">
        <f t="shared" si="1"/>
        <v>15</v>
      </c>
      <c r="BB9" s="14">
        <f t="shared" si="1"/>
        <v>0</v>
      </c>
      <c r="BC9" s="14">
        <f t="shared" si="1"/>
        <v>0</v>
      </c>
      <c r="BD9" s="14">
        <f t="shared" si="1"/>
        <v>0</v>
      </c>
      <c r="BE9" s="14">
        <f t="shared" si="1"/>
        <v>22745.8</v>
      </c>
      <c r="BF9" s="14">
        <f t="shared" si="1"/>
        <v>0</v>
      </c>
      <c r="BG9" s="14">
        <f t="shared" si="1"/>
        <v>319686.3</v>
      </c>
      <c r="BH9" s="14">
        <f t="shared" si="1"/>
        <v>77503.4</v>
      </c>
      <c r="BI9" s="14">
        <f t="shared" si="1"/>
        <v>33902</v>
      </c>
      <c r="BJ9" s="14">
        <f t="shared" si="1"/>
        <v>7511.1</v>
      </c>
      <c r="BK9" s="14">
        <f t="shared" si="1"/>
        <v>9833.4</v>
      </c>
      <c r="BL9" s="14">
        <f t="shared" si="1"/>
        <v>2307.9</v>
      </c>
      <c r="BM9" s="14">
        <f t="shared" si="1"/>
        <v>65603.9</v>
      </c>
      <c r="BN9" s="14">
        <f t="shared" si="1"/>
        <v>40</v>
      </c>
      <c r="BO9" s="14">
        <f t="shared" si="1"/>
        <v>2334</v>
      </c>
      <c r="BP9" s="14">
        <f t="shared" si="1"/>
        <v>518.5</v>
      </c>
      <c r="BQ9" s="14">
        <f t="shared" si="1"/>
        <v>6.1</v>
      </c>
      <c r="BR9" s="14">
        <f t="shared" si="1"/>
        <v>0</v>
      </c>
      <c r="BS9" s="14">
        <f t="shared" si="1"/>
        <v>36944.3</v>
      </c>
      <c r="BT9" s="14">
        <f t="shared" si="1"/>
        <v>9446.7</v>
      </c>
      <c r="BU9" s="17">
        <f>SUM(BU8:BU8)</f>
        <v>-10982.199999999953</v>
      </c>
      <c r="BV9" s="17">
        <f>SUM(BV8:BV8)</f>
        <v>25714.10000000002</v>
      </c>
      <c r="BW9" s="2"/>
      <c r="BX9" s="2"/>
    </row>
    <row r="10" spans="4:74" ht="12.75">
      <c r="D10" s="18">
        <f>D9/C9</f>
        <v>0.24601571084091536</v>
      </c>
      <c r="E10" s="19"/>
      <c r="F10" s="18">
        <f>F9/E9</f>
        <v>0.22433543473738485</v>
      </c>
      <c r="G10" s="19"/>
      <c r="H10" s="18">
        <f>H9/G9</f>
        <v>0.20809397792551476</v>
      </c>
      <c r="I10" s="18"/>
      <c r="J10" s="18">
        <f>J9/I9</f>
        <v>0.24698462751281042</v>
      </c>
      <c r="K10" s="19"/>
      <c r="L10" s="18">
        <f>L9/K9</f>
        <v>0.9443932411674346</v>
      </c>
      <c r="M10" s="19"/>
      <c r="N10" s="18">
        <f>N9/M9</f>
        <v>0.19749999999999998</v>
      </c>
      <c r="O10" s="18"/>
      <c r="P10" s="18">
        <f>P8/O8</f>
        <v>4.033774834437086</v>
      </c>
      <c r="Q10" s="18"/>
      <c r="R10" s="18">
        <f>R8/Q8</f>
        <v>0.15556818181818183</v>
      </c>
      <c r="S10" s="19"/>
      <c r="T10" s="18">
        <f>T9/S9</f>
        <v>0.060627821091505954</v>
      </c>
      <c r="U10" s="19"/>
      <c r="V10" s="18">
        <f>V9/U9</f>
        <v>0.4655172413793104</v>
      </c>
      <c r="W10" s="19"/>
      <c r="X10" s="18">
        <f>X9/W9</f>
        <v>0.14123283400876144</v>
      </c>
      <c r="Y10" s="19"/>
      <c r="Z10" s="18">
        <f>Z9/Y9</f>
        <v>6.459999999999999</v>
      </c>
      <c r="AA10" s="19"/>
      <c r="AB10" s="18">
        <f>AB9/AA9</f>
        <v>0.39636734001018503</v>
      </c>
      <c r="AC10" s="19"/>
      <c r="AD10" s="18">
        <v>0</v>
      </c>
      <c r="AE10" s="19"/>
      <c r="AF10" s="18">
        <f>AF9/AE9</f>
        <v>0.24787205804025464</v>
      </c>
      <c r="AG10" s="19"/>
      <c r="AH10" s="18">
        <f>AH9/AG9</f>
        <v>0.24793598025014874</v>
      </c>
      <c r="AI10" s="19"/>
      <c r="AJ10" s="18">
        <f>AJ9/AI9</f>
        <v>0.3333333333333333</v>
      </c>
      <c r="AK10" s="19"/>
      <c r="AL10" s="18">
        <f>AL9/AK9</f>
        <v>0.12628796473155282</v>
      </c>
      <c r="AM10" s="19"/>
      <c r="AN10" s="18">
        <f>AN9/AM9</f>
        <v>0.3115833750345566</v>
      </c>
      <c r="AO10" s="19"/>
      <c r="AP10" s="18">
        <f>AP9/AO9</f>
        <v>0.19897706537149215</v>
      </c>
      <c r="AQ10" s="18"/>
      <c r="AR10" s="18">
        <f>AR9/AQ9</f>
        <v>1</v>
      </c>
      <c r="AS10" s="18"/>
      <c r="AT10" s="18">
        <v>0</v>
      </c>
      <c r="AU10" s="19"/>
      <c r="AV10" s="18">
        <f>AV9/AU9</f>
        <v>0.19631179319762537</v>
      </c>
      <c r="AW10" s="19"/>
      <c r="AX10" s="18">
        <f>AX9/AW9</f>
        <v>0.18754391321216066</v>
      </c>
      <c r="AY10" s="19"/>
      <c r="AZ10" s="18">
        <f>AZ9/AY9</f>
        <v>0.1488643230370028</v>
      </c>
      <c r="BA10" s="19"/>
      <c r="BB10" s="18">
        <f>BB9/BA9</f>
        <v>0</v>
      </c>
      <c r="BC10" s="19"/>
      <c r="BD10" s="18">
        <v>0</v>
      </c>
      <c r="BE10" s="19"/>
      <c r="BF10" s="18">
        <f>BF9/BE9</f>
        <v>0</v>
      </c>
      <c r="BG10" s="19"/>
      <c r="BH10" s="18">
        <f>BH9/BG9</f>
        <v>0.24243578783326028</v>
      </c>
      <c r="BI10" s="19"/>
      <c r="BJ10" s="18">
        <f>BJ9/BI9</f>
        <v>0.22155330069022477</v>
      </c>
      <c r="BK10" s="19"/>
      <c r="BL10" s="18">
        <f>BL9/BK9</f>
        <v>0.23470010372811034</v>
      </c>
      <c r="BM10" s="19"/>
      <c r="BN10" s="18">
        <f>BN9/BM9</f>
        <v>0.0006097198489723935</v>
      </c>
      <c r="BO10" s="19"/>
      <c r="BP10" s="18">
        <f>BP9/BO9</f>
        <v>0.22215081405312767</v>
      </c>
      <c r="BQ10" s="19"/>
      <c r="BR10" s="18">
        <v>0</v>
      </c>
      <c r="BS10" s="19"/>
      <c r="BT10" s="18">
        <f>BT9/BS9</f>
        <v>0.2557011501097598</v>
      </c>
      <c r="BU10" s="20"/>
      <c r="BV10" s="19"/>
    </row>
    <row r="11" spans="4:72" ht="12.75">
      <c r="D11" s="7"/>
      <c r="F11" s="7"/>
      <c r="H11" s="7"/>
      <c r="I11" s="7"/>
      <c r="J11" s="7"/>
      <c r="L11" s="7"/>
      <c r="N11" s="7"/>
      <c r="O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O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47</v>
      </c>
    </row>
    <row r="16" ht="12.75">
      <c r="C16" s="1" t="s">
        <v>40</v>
      </c>
    </row>
  </sheetData>
  <sheetProtection/>
  <mergeCells count="44">
    <mergeCell ref="G4:AD5"/>
    <mergeCell ref="AC6:AD6"/>
    <mergeCell ref="M6:N6"/>
    <mergeCell ref="AA6:AB6"/>
    <mergeCell ref="Y6:Z6"/>
    <mergeCell ref="U6:V6"/>
    <mergeCell ref="W6:X6"/>
    <mergeCell ref="O6:P6"/>
    <mergeCell ref="AY6:AZ6"/>
    <mergeCell ref="AG4:AT4"/>
    <mergeCell ref="BC6:BD6"/>
    <mergeCell ref="AU3:AV6"/>
    <mergeCell ref="AK6:AL6"/>
    <mergeCell ref="AM6:AN6"/>
    <mergeCell ref="C1:L1"/>
    <mergeCell ref="AE4:AF6"/>
    <mergeCell ref="Q6:R6"/>
    <mergeCell ref="I6:J6"/>
    <mergeCell ref="K6:L6"/>
    <mergeCell ref="S6:T6"/>
    <mergeCell ref="E3:AT3"/>
    <mergeCell ref="AQ5:AR6"/>
    <mergeCell ref="AS5:AT6"/>
    <mergeCell ref="AO6:AP6"/>
    <mergeCell ref="A3:A7"/>
    <mergeCell ref="BS6:BT6"/>
    <mergeCell ref="AW3:BT5"/>
    <mergeCell ref="BM6:BN6"/>
    <mergeCell ref="E4:F6"/>
    <mergeCell ref="C3:D6"/>
    <mergeCell ref="BA6:BB6"/>
    <mergeCell ref="B3:B7"/>
    <mergeCell ref="BE6:BF6"/>
    <mergeCell ref="G6:H6"/>
    <mergeCell ref="BG6:BH6"/>
    <mergeCell ref="BU3:BV6"/>
    <mergeCell ref="BO6:BP6"/>
    <mergeCell ref="BQ6:BR6"/>
    <mergeCell ref="AG5:AH6"/>
    <mergeCell ref="AI5:AP5"/>
    <mergeCell ref="AW6:AX6"/>
    <mergeCell ref="BI6:BJ6"/>
    <mergeCell ref="BK6:BL6"/>
    <mergeCell ref="AI6:AJ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2021-04-16T01:17:35Z</cp:lastPrinted>
  <dcterms:created xsi:type="dcterms:W3CDTF">2014-10-29T02:31:28Z</dcterms:created>
  <dcterms:modified xsi:type="dcterms:W3CDTF">2021-04-16T01:18:44Z</dcterms:modified>
  <cp:category/>
  <cp:version/>
  <cp:contentType/>
  <cp:contentStatus/>
</cp:coreProperties>
</file>