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5.2019" sheetId="1" r:id="rId1"/>
  </sheets>
  <definedNames>
    <definedName name="_xlnm.Print_Titles" localSheetId="0">'Доходы расходы на 01.05.2019'!$A:$B</definedName>
    <definedName name="_xlnm.Print_Area" localSheetId="0">'Доходы расходы на 01.05.2019'!$A$1:$BR$10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<sst xmlns="http://schemas.openxmlformats.org/spreadsheetml/2006/main" count="119" uniqueCount="47">
  <si>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</si>
  <si>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</si>
  <si>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</si>
  <si>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</si>
  <si>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</si>
  <si>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</si>
  <si>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</si>
  <si>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</si>
  <si>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</si>
  <si>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</si>
  <si>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</si>
  <si>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</si>
  <si>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</si>
  <si>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</si>
  <si>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</si>
  <si>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</si>
  <si>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</si>
  <si>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</si>
  <si>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</si>
  <si>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</si>
  <si>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</si>
  <si>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</si>
  <si>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</si>
  <si>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</si>
  <si>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</si>
  <si>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</si>
  <si>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</si>
  <si>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</si>
  <si>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</si>
  <si>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</si>
  <si>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</si>
  <si>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</si>
  <si>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</si>
  <si>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</si>
  <si>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</si>
  <si>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</si>
  <si>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</si>
  <si>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</si>
  <si>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</si>
  <si>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</si>
  <si>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</si>
  <si>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Отчет об исполнении бюджета  муниципального образования Балаганский район
 по состоянию на 1 мая 2019 года (собственный бюджет)</t>
  </si>
  <si>
    <t>План на 01.05.2019</t>
  </si>
  <si>
    <t>Факт на 01.05.2019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</si>
  <si>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</si>
  <si>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Наименование муниципального образования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</si>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</sst>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V1">
      <selection activeCell="B3" sqref="B3:B7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11.851562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40" t="s">
        <v>41</v>
      </c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19</v>
      </c>
    </row>
    <row r="3" spans="1:74" s="4" customFormat="1" ht="12.75" customHeight="1">
      <c r="A3" s="23" t="s">
        <v>15</v>
      </c>
      <c r="B3" s="30" t="s">
        <v>45</v>
      </c>
      <c r="C3" s="29" t="s">
        <v>4</v>
      </c>
      <c r="D3" s="29"/>
      <c r="E3" s="42" t="s">
        <v>13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29" t="s">
        <v>14</v>
      </c>
      <c r="AT3" s="29"/>
      <c r="AU3" s="26" t="s">
        <v>13</v>
      </c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52" t="s">
        <v>26</v>
      </c>
      <c r="BT3" s="53"/>
      <c r="BU3" s="5"/>
      <c r="BV3" s="5"/>
    </row>
    <row r="4" spans="1:74" s="4" customFormat="1" ht="12.75" customHeight="1">
      <c r="A4" s="24"/>
      <c r="B4" s="31"/>
      <c r="C4" s="29"/>
      <c r="D4" s="29"/>
      <c r="E4" s="27" t="s">
        <v>20</v>
      </c>
      <c r="F4" s="27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27" t="s">
        <v>10</v>
      </c>
      <c r="AD4" s="27"/>
      <c r="AE4" s="51" t="s">
        <v>13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29"/>
      <c r="AT4" s="29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54"/>
      <c r="BT4" s="55"/>
      <c r="BU4" s="6"/>
      <c r="BV4" s="6"/>
    </row>
    <row r="5" spans="1:74" s="4" customFormat="1" ht="12.75" customHeight="1">
      <c r="A5" s="24"/>
      <c r="B5" s="31"/>
      <c r="C5" s="29"/>
      <c r="D5" s="29"/>
      <c r="E5" s="28"/>
      <c r="F5" s="28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28"/>
      <c r="AD5" s="28"/>
      <c r="AE5" s="58" t="s">
        <v>11</v>
      </c>
      <c r="AF5" s="59"/>
      <c r="AG5" s="60" t="s">
        <v>13</v>
      </c>
      <c r="AH5" s="61"/>
      <c r="AI5" s="61"/>
      <c r="AJ5" s="61"/>
      <c r="AK5" s="61"/>
      <c r="AL5" s="61"/>
      <c r="AM5" s="61"/>
      <c r="AN5" s="62"/>
      <c r="AO5" s="43" t="s">
        <v>25</v>
      </c>
      <c r="AP5" s="44"/>
      <c r="AQ5" s="47" t="s">
        <v>21</v>
      </c>
      <c r="AR5" s="48"/>
      <c r="AS5" s="29"/>
      <c r="AT5" s="29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54"/>
      <c r="BT5" s="55"/>
      <c r="BU5" s="6"/>
      <c r="BV5" s="6"/>
    </row>
    <row r="6" spans="1:72" s="4" customFormat="1" ht="158.25" customHeight="1">
      <c r="A6" s="24"/>
      <c r="B6" s="31"/>
      <c r="C6" s="29"/>
      <c r="D6" s="29"/>
      <c r="E6" s="28"/>
      <c r="F6" s="28"/>
      <c r="G6" s="39" t="s">
        <v>1</v>
      </c>
      <c r="H6" s="21"/>
      <c r="I6" s="21" t="s">
        <v>38</v>
      </c>
      <c r="J6" s="21"/>
      <c r="K6" s="21" t="s">
        <v>0</v>
      </c>
      <c r="L6" s="21"/>
      <c r="M6" s="21" t="s">
        <v>2</v>
      </c>
      <c r="N6" s="21"/>
      <c r="O6" s="21" t="s">
        <v>5</v>
      </c>
      <c r="P6" s="21"/>
      <c r="Q6" s="21" t="s">
        <v>6</v>
      </c>
      <c r="R6" s="21"/>
      <c r="S6" s="21" t="s">
        <v>22</v>
      </c>
      <c r="T6" s="21"/>
      <c r="U6" s="21" t="s">
        <v>46</v>
      </c>
      <c r="V6" s="21"/>
      <c r="W6" s="21" t="s">
        <v>7</v>
      </c>
      <c r="X6" s="21"/>
      <c r="Y6" s="21" t="s">
        <v>8</v>
      </c>
      <c r="Z6" s="21"/>
      <c r="AA6" s="21" t="s">
        <v>9</v>
      </c>
      <c r="AB6" s="22"/>
      <c r="AC6" s="28"/>
      <c r="AD6" s="28"/>
      <c r="AE6" s="39"/>
      <c r="AF6" s="21"/>
      <c r="AG6" s="21" t="s">
        <v>16</v>
      </c>
      <c r="AH6" s="21"/>
      <c r="AI6" s="21" t="s">
        <v>17</v>
      </c>
      <c r="AJ6" s="21"/>
      <c r="AK6" s="21" t="s">
        <v>18</v>
      </c>
      <c r="AL6" s="21"/>
      <c r="AM6" s="21" t="s">
        <v>3</v>
      </c>
      <c r="AN6" s="21"/>
      <c r="AO6" s="45"/>
      <c r="AP6" s="46"/>
      <c r="AQ6" s="49"/>
      <c r="AR6" s="50"/>
      <c r="AS6" s="29"/>
      <c r="AT6" s="29"/>
      <c r="AU6" s="39" t="s">
        <v>27</v>
      </c>
      <c r="AV6" s="21"/>
      <c r="AW6" s="21" t="s">
        <v>28</v>
      </c>
      <c r="AX6" s="21"/>
      <c r="AY6" s="21" t="s">
        <v>29</v>
      </c>
      <c r="AZ6" s="21"/>
      <c r="BA6" s="21" t="s">
        <v>30</v>
      </c>
      <c r="BB6" s="21"/>
      <c r="BC6" s="21" t="s">
        <v>31</v>
      </c>
      <c r="BD6" s="21"/>
      <c r="BE6" s="21" t="s">
        <v>32</v>
      </c>
      <c r="BF6" s="21"/>
      <c r="BG6" s="21" t="s">
        <v>33</v>
      </c>
      <c r="BH6" s="21"/>
      <c r="BI6" s="21" t="s">
        <v>34</v>
      </c>
      <c r="BJ6" s="21"/>
      <c r="BK6" s="21" t="s">
        <v>35</v>
      </c>
      <c r="BL6" s="21"/>
      <c r="BM6" s="21" t="s">
        <v>36</v>
      </c>
      <c r="BN6" s="21"/>
      <c r="BO6" s="21" t="s">
        <v>37</v>
      </c>
      <c r="BP6" s="21"/>
      <c r="BQ6" s="21" t="s">
        <v>39</v>
      </c>
      <c r="BR6" s="21"/>
      <c r="BS6" s="56"/>
      <c r="BT6" s="57"/>
    </row>
    <row r="7" spans="1:74" ht="60.75" customHeight="1">
      <c r="A7" s="25"/>
      <c r="B7" s="32"/>
      <c r="C7" s="15" t="s">
        <v>42</v>
      </c>
      <c r="D7" s="15" t="s">
        <v>43</v>
      </c>
      <c r="E7" s="15" t="s">
        <v>42</v>
      </c>
      <c r="F7" s="15" t="s">
        <v>43</v>
      </c>
      <c r="G7" s="15" t="s">
        <v>42</v>
      </c>
      <c r="H7" s="15" t="s">
        <v>43</v>
      </c>
      <c r="I7" s="15" t="s">
        <v>42</v>
      </c>
      <c r="J7" s="15" t="s">
        <v>43</v>
      </c>
      <c r="K7" s="15" t="s">
        <v>42</v>
      </c>
      <c r="L7" s="15" t="s">
        <v>43</v>
      </c>
      <c r="M7" s="15" t="s">
        <v>42</v>
      </c>
      <c r="N7" s="15" t="s">
        <v>43</v>
      </c>
      <c r="O7" s="15" t="s">
        <v>42</v>
      </c>
      <c r="P7" s="15" t="s">
        <v>43</v>
      </c>
      <c r="Q7" s="15" t="s">
        <v>42</v>
      </c>
      <c r="R7" s="15" t="s">
        <v>43</v>
      </c>
      <c r="S7" s="15" t="s">
        <v>42</v>
      </c>
      <c r="T7" s="15" t="s">
        <v>43</v>
      </c>
      <c r="U7" s="15" t="s">
        <v>42</v>
      </c>
      <c r="V7" s="15" t="s">
        <v>43</v>
      </c>
      <c r="W7" s="15" t="s">
        <v>42</v>
      </c>
      <c r="X7" s="15" t="s">
        <v>43</v>
      </c>
      <c r="Y7" s="15" t="s">
        <v>42</v>
      </c>
      <c r="Z7" s="15" t="s">
        <v>43</v>
      </c>
      <c r="AA7" s="15" t="s">
        <v>42</v>
      </c>
      <c r="AB7" s="15" t="s">
        <v>43</v>
      </c>
      <c r="AC7" s="15" t="s">
        <v>42</v>
      </c>
      <c r="AD7" s="15" t="s">
        <v>43</v>
      </c>
      <c r="AE7" s="15" t="s">
        <v>42</v>
      </c>
      <c r="AF7" s="15" t="s">
        <v>43</v>
      </c>
      <c r="AG7" s="15" t="s">
        <v>42</v>
      </c>
      <c r="AH7" s="15" t="s">
        <v>43</v>
      </c>
      <c r="AI7" s="15" t="s">
        <v>42</v>
      </c>
      <c r="AJ7" s="15" t="s">
        <v>43</v>
      </c>
      <c r="AK7" s="15" t="s">
        <v>42</v>
      </c>
      <c r="AL7" s="15" t="s">
        <v>43</v>
      </c>
      <c r="AM7" s="15" t="s">
        <v>42</v>
      </c>
      <c r="AN7" s="15" t="s">
        <v>43</v>
      </c>
      <c r="AO7" s="15" t="s">
        <v>42</v>
      </c>
      <c r="AP7" s="15" t="s">
        <v>43</v>
      </c>
      <c r="AQ7" s="15" t="s">
        <v>42</v>
      </c>
      <c r="AR7" s="15" t="s">
        <v>43</v>
      </c>
      <c r="AS7" s="15" t="s">
        <v>42</v>
      </c>
      <c r="AT7" s="15" t="s">
        <v>43</v>
      </c>
      <c r="AU7" s="15" t="s">
        <v>42</v>
      </c>
      <c r="AV7" s="15" t="s">
        <v>43</v>
      </c>
      <c r="AW7" s="15" t="s">
        <v>42</v>
      </c>
      <c r="AX7" s="15" t="s">
        <v>43</v>
      </c>
      <c r="AY7" s="15" t="s">
        <v>42</v>
      </c>
      <c r="AZ7" s="15" t="s">
        <v>43</v>
      </c>
      <c r="BA7" s="15" t="s">
        <v>42</v>
      </c>
      <c r="BB7" s="15" t="s">
        <v>43</v>
      </c>
      <c r="BC7" s="15" t="s">
        <v>42</v>
      </c>
      <c r="BD7" s="15" t="s">
        <v>43</v>
      </c>
      <c r="BE7" s="15" t="s">
        <v>42</v>
      </c>
      <c r="BF7" s="15" t="s">
        <v>43</v>
      </c>
      <c r="BG7" s="15" t="s">
        <v>42</v>
      </c>
      <c r="BH7" s="15" t="s">
        <v>43</v>
      </c>
      <c r="BI7" s="15" t="s">
        <v>42</v>
      </c>
      <c r="BJ7" s="15" t="s">
        <v>43</v>
      </c>
      <c r="BK7" s="15" t="s">
        <v>42</v>
      </c>
      <c r="BL7" s="15" t="s">
        <v>43</v>
      </c>
      <c r="BM7" s="15" t="s">
        <v>42</v>
      </c>
      <c r="BN7" s="15" t="s">
        <v>43</v>
      </c>
      <c r="BO7" s="15" t="s">
        <v>42</v>
      </c>
      <c r="BP7" s="15" t="s">
        <v>43</v>
      </c>
      <c r="BQ7" s="15" t="s">
        <v>42</v>
      </c>
      <c r="BR7" s="15" t="s">
        <v>43</v>
      </c>
      <c r="BS7" s="15" t="s">
        <v>42</v>
      </c>
      <c r="BT7" s="15" t="s">
        <v>43</v>
      </c>
      <c r="BU7" s="1"/>
      <c r="BV7" s="1"/>
    </row>
    <row r="8" spans="1:74" ht="48.75" customHeight="1">
      <c r="A8" s="9" t="s">
        <v>24</v>
      </c>
      <c r="B8" s="10" t="s">
        <v>23</v>
      </c>
      <c r="C8" s="16">
        <f>E8+AC8</f>
        <v>458858.8</v>
      </c>
      <c r="D8" s="16">
        <f>F8+AD8</f>
        <v>124721.09999999999</v>
      </c>
      <c r="E8" s="11">
        <f>G8+K8+M8+Q8+S8+U8+W8+Y8+AA8+O8+I8</f>
        <v>36562.700000000004</v>
      </c>
      <c r="F8" s="11">
        <f>H8+L8+N8+R8+T8+V8+X8+Z8+AB8+P8+J8</f>
        <v>12293.300000000001</v>
      </c>
      <c r="G8" s="11">
        <v>22500</v>
      </c>
      <c r="H8" s="11">
        <v>7094.6</v>
      </c>
      <c r="I8" s="11">
        <v>1410</v>
      </c>
      <c r="J8" s="11">
        <v>700.6</v>
      </c>
      <c r="K8" s="11">
        <v>3020</v>
      </c>
      <c r="L8" s="11">
        <v>1110.6</v>
      </c>
      <c r="M8" s="11">
        <v>50</v>
      </c>
      <c r="N8" s="11">
        <v>8.2</v>
      </c>
      <c r="O8" s="11">
        <v>950</v>
      </c>
      <c r="P8" s="11">
        <v>271.4</v>
      </c>
      <c r="Q8" s="11">
        <v>1582</v>
      </c>
      <c r="R8" s="11">
        <v>553.4</v>
      </c>
      <c r="S8" s="11">
        <v>472.3</v>
      </c>
      <c r="T8" s="11">
        <v>11.1</v>
      </c>
      <c r="U8" s="11">
        <v>5024.8</v>
      </c>
      <c r="V8" s="11">
        <v>1763.1</v>
      </c>
      <c r="W8" s="11">
        <v>372.3</v>
      </c>
      <c r="X8" s="11">
        <v>294.8</v>
      </c>
      <c r="Y8" s="11">
        <v>1181.3</v>
      </c>
      <c r="Z8" s="11">
        <v>472.1</v>
      </c>
      <c r="AA8" s="11">
        <v>0</v>
      </c>
      <c r="AB8" s="11">
        <v>13.4</v>
      </c>
      <c r="AC8" s="11">
        <f>AE8+AQ8+AO8</f>
        <v>422296.1</v>
      </c>
      <c r="AD8" s="11">
        <f>AF8+AR8+AP8</f>
        <v>112427.79999999999</v>
      </c>
      <c r="AE8" s="11">
        <f>AG8+AI8+AK8+AM8</f>
        <v>423279.89999999997</v>
      </c>
      <c r="AF8" s="11">
        <f>AH8+AJ8+AL8+AN8</f>
        <v>113411.59999999999</v>
      </c>
      <c r="AG8" s="11">
        <v>107162.1</v>
      </c>
      <c r="AH8" s="11">
        <v>33142.4</v>
      </c>
      <c r="AI8" s="11">
        <v>124723.4</v>
      </c>
      <c r="AJ8" s="11">
        <v>11325.4</v>
      </c>
      <c r="AK8" s="11">
        <v>190805.3</v>
      </c>
      <c r="AL8" s="11">
        <v>68520.9</v>
      </c>
      <c r="AM8" s="11">
        <v>589.1</v>
      </c>
      <c r="AN8" s="11">
        <v>422.9</v>
      </c>
      <c r="AO8" s="11">
        <v>-983.8</v>
      </c>
      <c r="AP8" s="11">
        <v>-983.8</v>
      </c>
      <c r="AQ8" s="11">
        <v>0</v>
      </c>
      <c r="AR8" s="11">
        <v>0</v>
      </c>
      <c r="AS8" s="16">
        <f>AU8+AW8+AY8+BA8+BC8+BE8+BG8+BI8+BK8+BM8+BO8+BQ8</f>
        <v>467842.30000000005</v>
      </c>
      <c r="AT8" s="16">
        <f>AV8+AX8+AZ8+BB8+BD8+BF8+BH8+BJ8+BL8+BN8+BP8+BR8</f>
        <v>127186.90000000001</v>
      </c>
      <c r="AU8" s="11">
        <v>49216.8</v>
      </c>
      <c r="AV8" s="11">
        <v>17117.5</v>
      </c>
      <c r="AW8" s="11">
        <v>3182.8</v>
      </c>
      <c r="AX8" s="11">
        <v>1359</v>
      </c>
      <c r="AY8" s="11">
        <v>229.9</v>
      </c>
      <c r="AZ8" s="11">
        <v>22.5</v>
      </c>
      <c r="BA8" s="11">
        <v>5872.3</v>
      </c>
      <c r="BB8" s="11">
        <v>0</v>
      </c>
      <c r="BC8" s="11">
        <v>670.8</v>
      </c>
      <c r="BD8" s="11">
        <v>299</v>
      </c>
      <c r="BE8" s="11">
        <v>334159.9</v>
      </c>
      <c r="BF8" s="11">
        <v>84722.5</v>
      </c>
      <c r="BG8" s="11">
        <v>25709.3</v>
      </c>
      <c r="BH8" s="11">
        <v>8546.2</v>
      </c>
      <c r="BI8" s="11">
        <v>12805.6</v>
      </c>
      <c r="BJ8" s="11">
        <v>3420.1</v>
      </c>
      <c r="BK8" s="11">
        <v>5816.7</v>
      </c>
      <c r="BL8" s="11">
        <v>259</v>
      </c>
      <c r="BM8" s="11">
        <v>1844.3</v>
      </c>
      <c r="BN8" s="11">
        <v>683</v>
      </c>
      <c r="BO8" s="11">
        <v>0</v>
      </c>
      <c r="BP8" s="11">
        <v>0</v>
      </c>
      <c r="BQ8" s="11">
        <v>28333.9</v>
      </c>
      <c r="BR8" s="11">
        <v>10758.1</v>
      </c>
      <c r="BS8" s="16">
        <f>C8-AS8</f>
        <v>-8983.500000000058</v>
      </c>
      <c r="BT8" s="16">
        <f>D8-AT8</f>
        <v>-2465.8000000000175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458858.8</v>
      </c>
      <c r="D9" s="17">
        <f t="shared" si="0"/>
        <v>124721.09999999999</v>
      </c>
      <c r="E9" s="14">
        <f t="shared" si="0"/>
        <v>36562.700000000004</v>
      </c>
      <c r="F9" s="14">
        <f t="shared" si="0"/>
        <v>12293.300000000001</v>
      </c>
      <c r="G9" s="14">
        <f t="shared" si="0"/>
        <v>22500</v>
      </c>
      <c r="H9" s="14">
        <f t="shared" si="0"/>
        <v>7094.6</v>
      </c>
      <c r="I9" s="14">
        <f>SUM(I8)</f>
        <v>1410</v>
      </c>
      <c r="J9" s="14">
        <f>SUM(J8)</f>
        <v>700.6</v>
      </c>
      <c r="K9" s="14">
        <f t="shared" si="0"/>
        <v>3020</v>
      </c>
      <c r="L9" s="14">
        <f t="shared" si="0"/>
        <v>1110.6</v>
      </c>
      <c r="M9" s="14">
        <f t="shared" si="0"/>
        <v>50</v>
      </c>
      <c r="N9" s="14">
        <f t="shared" si="0"/>
        <v>8.2</v>
      </c>
      <c r="O9" s="14">
        <f>SUM(O8:O8)</f>
        <v>950</v>
      </c>
      <c r="P9" s="14">
        <f>SUM(P8:P8)</f>
        <v>271.4</v>
      </c>
      <c r="Q9" s="14">
        <f t="shared" si="0"/>
        <v>1582</v>
      </c>
      <c r="R9" s="14">
        <f t="shared" si="0"/>
        <v>553.4</v>
      </c>
      <c r="S9" s="14">
        <f t="shared" si="0"/>
        <v>472.3</v>
      </c>
      <c r="T9" s="14">
        <f t="shared" si="0"/>
        <v>11.1</v>
      </c>
      <c r="U9" s="14">
        <f t="shared" si="0"/>
        <v>5024.8</v>
      </c>
      <c r="V9" s="14">
        <f t="shared" si="0"/>
        <v>1763.1</v>
      </c>
      <c r="W9" s="14">
        <f t="shared" si="0"/>
        <v>372.3</v>
      </c>
      <c r="X9" s="14">
        <f t="shared" si="0"/>
        <v>294.8</v>
      </c>
      <c r="Y9" s="14">
        <f t="shared" si="0"/>
        <v>1181.3</v>
      </c>
      <c r="Z9" s="14">
        <f t="shared" si="0"/>
        <v>472.1</v>
      </c>
      <c r="AA9" s="14">
        <f t="shared" si="0"/>
        <v>0</v>
      </c>
      <c r="AB9" s="14">
        <f t="shared" si="0"/>
        <v>13.4</v>
      </c>
      <c r="AC9" s="14">
        <f t="shared" si="0"/>
        <v>422296.1</v>
      </c>
      <c r="AD9" s="14">
        <f t="shared" si="0"/>
        <v>112427.79999999999</v>
      </c>
      <c r="AE9" s="14">
        <f t="shared" si="0"/>
        <v>423279.89999999997</v>
      </c>
      <c r="AF9" s="14">
        <f t="shared" si="0"/>
        <v>113411.59999999999</v>
      </c>
      <c r="AG9" s="14">
        <f t="shared" si="0"/>
        <v>107162.1</v>
      </c>
      <c r="AH9" s="14">
        <f t="shared" si="0"/>
        <v>33142.4</v>
      </c>
      <c r="AI9" s="14">
        <f t="shared" si="0"/>
        <v>124723.4</v>
      </c>
      <c r="AJ9" s="14">
        <f t="shared" si="0"/>
        <v>11325.4</v>
      </c>
      <c r="AK9" s="14">
        <f t="shared" si="0"/>
        <v>190805.3</v>
      </c>
      <c r="AL9" s="14">
        <f t="shared" si="0"/>
        <v>68520.9</v>
      </c>
      <c r="AM9" s="14">
        <f t="shared" si="0"/>
        <v>589.1</v>
      </c>
      <c r="AN9" s="14">
        <f t="shared" si="0"/>
        <v>422.9</v>
      </c>
      <c r="AO9" s="14">
        <f>SUM(AO8)</f>
        <v>-983.8</v>
      </c>
      <c r="AP9" s="14">
        <f>SUM(AP8)</f>
        <v>-983.8</v>
      </c>
      <c r="AQ9" s="14">
        <f>AQ8</f>
        <v>0</v>
      </c>
      <c r="AR9" s="14">
        <f>AR8</f>
        <v>0</v>
      </c>
      <c r="AS9" s="17">
        <f aca="true" t="shared" si="1" ref="AS9:BR9">SUM(AS8:AS8)</f>
        <v>467842.30000000005</v>
      </c>
      <c r="AT9" s="17">
        <f t="shared" si="1"/>
        <v>127186.90000000001</v>
      </c>
      <c r="AU9" s="14">
        <f t="shared" si="1"/>
        <v>49216.8</v>
      </c>
      <c r="AV9" s="14">
        <f t="shared" si="1"/>
        <v>17117.5</v>
      </c>
      <c r="AW9" s="14">
        <f t="shared" si="1"/>
        <v>3182.8</v>
      </c>
      <c r="AX9" s="14">
        <f t="shared" si="1"/>
        <v>1359</v>
      </c>
      <c r="AY9" s="14">
        <f t="shared" si="1"/>
        <v>229.9</v>
      </c>
      <c r="AZ9" s="14">
        <f t="shared" si="1"/>
        <v>22.5</v>
      </c>
      <c r="BA9" s="14">
        <f t="shared" si="1"/>
        <v>5872.3</v>
      </c>
      <c r="BB9" s="14">
        <f t="shared" si="1"/>
        <v>0</v>
      </c>
      <c r="BC9" s="14">
        <f t="shared" si="1"/>
        <v>670.8</v>
      </c>
      <c r="BD9" s="14">
        <f t="shared" si="1"/>
        <v>299</v>
      </c>
      <c r="BE9" s="14">
        <f t="shared" si="1"/>
        <v>334159.9</v>
      </c>
      <c r="BF9" s="14">
        <f t="shared" si="1"/>
        <v>84722.5</v>
      </c>
      <c r="BG9" s="14">
        <f t="shared" si="1"/>
        <v>25709.3</v>
      </c>
      <c r="BH9" s="14">
        <f t="shared" si="1"/>
        <v>8546.2</v>
      </c>
      <c r="BI9" s="14">
        <f t="shared" si="1"/>
        <v>12805.6</v>
      </c>
      <c r="BJ9" s="14">
        <f t="shared" si="1"/>
        <v>3420.1</v>
      </c>
      <c r="BK9" s="14">
        <f t="shared" si="1"/>
        <v>5816.7</v>
      </c>
      <c r="BL9" s="14">
        <f t="shared" si="1"/>
        <v>259</v>
      </c>
      <c r="BM9" s="14">
        <f t="shared" si="1"/>
        <v>1844.3</v>
      </c>
      <c r="BN9" s="14">
        <f t="shared" si="1"/>
        <v>683</v>
      </c>
      <c r="BO9" s="14">
        <f t="shared" si="1"/>
        <v>0</v>
      </c>
      <c r="BP9" s="14">
        <f t="shared" si="1"/>
        <v>0</v>
      </c>
      <c r="BQ9" s="14">
        <f t="shared" si="1"/>
        <v>28333.9</v>
      </c>
      <c r="BR9" s="14">
        <f t="shared" si="1"/>
        <v>10758.1</v>
      </c>
      <c r="BS9" s="17">
        <f>SUM(BS8:BS8)</f>
        <v>-8983.500000000058</v>
      </c>
      <c r="BT9" s="17">
        <f>SUM(BT8:BT8)</f>
        <v>-2465.8000000000175</v>
      </c>
      <c r="BU9" s="2"/>
      <c r="BV9" s="2"/>
    </row>
    <row r="10" spans="4:72" ht="12.75">
      <c r="D10" s="18">
        <f>D9/C9</f>
        <v>0.271807144158508</v>
      </c>
      <c r="E10" s="19"/>
      <c r="F10" s="18">
        <f>F9/E9</f>
        <v>0.3362251693665949</v>
      </c>
      <c r="G10" s="19"/>
      <c r="H10" s="18">
        <f>H9/G9</f>
        <v>0.31531555555555557</v>
      </c>
      <c r="I10" s="18"/>
      <c r="J10" s="18">
        <f>J9/I9</f>
        <v>0.4968794326241135</v>
      </c>
      <c r="K10" s="19"/>
      <c r="L10" s="18">
        <f>L9/K9</f>
        <v>0.3677483443708609</v>
      </c>
      <c r="M10" s="19"/>
      <c r="N10" s="18">
        <f>N9/M9</f>
        <v>0.16399999999999998</v>
      </c>
      <c r="O10" s="18"/>
      <c r="P10" s="18">
        <f>P8/O8</f>
        <v>0.28568421052631576</v>
      </c>
      <c r="Q10" s="19"/>
      <c r="R10" s="18">
        <f>R9/Q9</f>
        <v>0.3498103666245259</v>
      </c>
      <c r="S10" s="19"/>
      <c r="T10" s="18">
        <f>T9/S9</f>
        <v>0.023502011433410967</v>
      </c>
      <c r="U10" s="19"/>
      <c r="V10" s="18">
        <f>V9/U9</f>
        <v>0.3508796370004776</v>
      </c>
      <c r="W10" s="19"/>
      <c r="X10" s="18">
        <f>X9/W9</f>
        <v>0.7918345420359925</v>
      </c>
      <c r="Y10" s="19"/>
      <c r="Z10" s="18">
        <f>Z9/Y9</f>
        <v>0.3996444594937781</v>
      </c>
      <c r="AA10" s="19"/>
      <c r="AB10" s="18">
        <v>0</v>
      </c>
      <c r="AC10" s="19"/>
      <c r="AD10" s="18">
        <f>AD9/AC9</f>
        <v>0.26622978521468704</v>
      </c>
      <c r="AE10" s="19"/>
      <c r="AF10" s="18">
        <f>AF9/AE9</f>
        <v>0.2679352362349358</v>
      </c>
      <c r="AG10" s="19"/>
      <c r="AH10" s="18">
        <f>AH9/AG9</f>
        <v>0.3092735211422695</v>
      </c>
      <c r="AI10" s="19"/>
      <c r="AJ10" s="18">
        <f>AJ9/AI9</f>
        <v>0.09080413138192192</v>
      </c>
      <c r="AK10" s="19"/>
      <c r="AL10" s="18">
        <f>AL9/AK9</f>
        <v>0.35911423844096574</v>
      </c>
      <c r="AM10" s="19"/>
      <c r="AN10" s="18">
        <f>AN9/AM9</f>
        <v>0.7178747241554914</v>
      </c>
      <c r="AO10" s="18"/>
      <c r="AP10" s="18">
        <f>AP9/AO9</f>
        <v>1</v>
      </c>
      <c r="AQ10" s="18"/>
      <c r="AR10" s="18">
        <v>0</v>
      </c>
      <c r="AS10" s="19"/>
      <c r="AT10" s="18">
        <f>AT9/AS9</f>
        <v>0.27185848735781265</v>
      </c>
      <c r="AU10" s="19"/>
      <c r="AV10" s="18">
        <f>AV9/AU9</f>
        <v>0.34779790640594266</v>
      </c>
      <c r="AW10" s="19"/>
      <c r="AX10" s="18">
        <f>AX9/AW9</f>
        <v>0.42698253110468765</v>
      </c>
      <c r="AY10" s="19"/>
      <c r="AZ10" s="18">
        <f>AZ9/AY9</f>
        <v>0.09786863853849499</v>
      </c>
      <c r="BA10" s="19"/>
      <c r="BB10" s="18">
        <f>BB9/BA9</f>
        <v>0</v>
      </c>
      <c r="BC10" s="19"/>
      <c r="BD10" s="18">
        <f>BD9/BC9</f>
        <v>0.44573643410852715</v>
      </c>
      <c r="BE10" s="19"/>
      <c r="BF10" s="18">
        <f>BF9/BE9</f>
        <v>0.2535387998380416</v>
      </c>
      <c r="BG10" s="19"/>
      <c r="BH10" s="18">
        <f>BH9/BG9</f>
        <v>0.33241667412181586</v>
      </c>
      <c r="BI10" s="19"/>
      <c r="BJ10" s="18">
        <f>BJ9/BI9</f>
        <v>0.2670784656712688</v>
      </c>
      <c r="BK10" s="19"/>
      <c r="BL10" s="18">
        <f>BL9/BK9</f>
        <v>0.04452696546151598</v>
      </c>
      <c r="BM10" s="19"/>
      <c r="BN10" s="18">
        <f>BN9/BM9</f>
        <v>0.3703302065824432</v>
      </c>
      <c r="BO10" s="19"/>
      <c r="BP10" s="18">
        <v>0</v>
      </c>
      <c r="BQ10" s="19"/>
      <c r="BR10" s="18">
        <f>BR9/BQ9</f>
        <v>0.37969005325775834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44</v>
      </c>
    </row>
    <row r="16" ht="12.75">
      <c r="C16" s="1" t="s">
        <v>40</v>
      </c>
    </row>
  </sheetData>
  <sheetProtection/>
  <mergeCells count="43">
    <mergeCell ref="AE4:AR4"/>
    <mergeCell ref="BS3:BT6"/>
    <mergeCell ref="BM6:BN6"/>
    <mergeCell ref="BO6:BP6"/>
    <mergeCell ref="AE5:AF6"/>
    <mergeCell ref="AG5:AN5"/>
    <mergeCell ref="AU6:AV6"/>
    <mergeCell ref="AY6:AZ6"/>
    <mergeCell ref="BA6:BB6"/>
    <mergeCell ref="BE6:BF6"/>
    <mergeCell ref="AS3:AT6"/>
    <mergeCell ref="AI6:AJ6"/>
    <mergeCell ref="AK6:AL6"/>
    <mergeCell ref="AM6:AN6"/>
    <mergeCell ref="E3:AR3"/>
    <mergeCell ref="AO5:AP6"/>
    <mergeCell ref="AQ5:AR6"/>
    <mergeCell ref="G6:H6"/>
    <mergeCell ref="K6:L6"/>
    <mergeCell ref="C1:L1"/>
    <mergeCell ref="AC4:AD6"/>
    <mergeCell ref="O6:P6"/>
    <mergeCell ref="I6:J6"/>
    <mergeCell ref="A3:A7"/>
    <mergeCell ref="BQ6:BR6"/>
    <mergeCell ref="AU3:BR5"/>
    <mergeCell ref="BK6:BL6"/>
    <mergeCell ref="E4:F6"/>
    <mergeCell ref="C3:D6"/>
    <mergeCell ref="B3:B7"/>
    <mergeCell ref="BC6:BD6"/>
    <mergeCell ref="G4:AB5"/>
    <mergeCell ref="BG6:BH6"/>
    <mergeCell ref="BI6:BJ6"/>
    <mergeCell ref="W6:X6"/>
    <mergeCell ref="M6:N6"/>
    <mergeCell ref="Y6:Z6"/>
    <mergeCell ref="AA6:AB6"/>
    <mergeCell ref="AG6:AH6"/>
    <mergeCell ref="Q6:R6"/>
    <mergeCell ref="S6:T6"/>
    <mergeCell ref="U6:V6"/>
    <mergeCell ref="AW6:AX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1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2019-05-21T01:44:32Z</cp:lastPrinted>
  <dcterms:created xsi:type="dcterms:W3CDTF">2014-10-29T02:31:28Z</dcterms:created>
  <dcterms:modified xsi:type="dcterms:W3CDTF">2019-05-22T06:26:59Z</dcterms:modified>
  <cp:category/>
  <cp:version/>
  <cp:contentType/>
  <cp:contentStatus/>
</cp:coreProperties>
</file>