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консолидированный" sheetId="5" r:id="rId1"/>
    <sheet name="собственный" sheetId="4" r:id="rId2"/>
  </sheets>
  <calcPr calcId="152511"/>
</workbook>
</file>

<file path=xl/calcChain.xml><?xml version="1.0" encoding="utf-8"?>
<calcChain xmlns="http://schemas.openxmlformats.org/spreadsheetml/2006/main">
  <c r="H13" i="4" l="1"/>
  <c r="G13" i="5"/>
  <c r="F13" i="5" l="1"/>
  <c r="G13" i="4"/>
  <c r="H10" i="4" l="1"/>
  <c r="G10" i="5" l="1"/>
  <c r="F27" i="5" l="1"/>
  <c r="G24" i="4"/>
  <c r="H23" i="4"/>
  <c r="G23" i="4"/>
  <c r="G26" i="5"/>
  <c r="F26" i="5"/>
  <c r="F10" i="5" l="1"/>
  <c r="E8" i="4"/>
  <c r="G10" i="4"/>
  <c r="G21" i="5" l="1"/>
  <c r="G20" i="5"/>
  <c r="H18" i="4" l="1"/>
  <c r="H17" i="4" l="1"/>
  <c r="E26" i="4"/>
  <c r="F13" i="4" s="1"/>
  <c r="F10" i="4" l="1"/>
  <c r="F24" i="4"/>
  <c r="F23" i="4"/>
  <c r="F12" i="4"/>
  <c r="G9" i="5" l="1"/>
  <c r="F9" i="5"/>
  <c r="F16" i="5"/>
  <c r="G16" i="5"/>
  <c r="F15" i="5"/>
  <c r="G15" i="5"/>
  <c r="F14" i="5"/>
  <c r="G14" i="5"/>
  <c r="D7" i="5"/>
  <c r="D29" i="5" s="1"/>
  <c r="E13" i="5" s="1"/>
  <c r="F28" i="5"/>
  <c r="E28" i="5"/>
  <c r="G24" i="5"/>
  <c r="F24" i="5"/>
  <c r="F23" i="5"/>
  <c r="G22" i="5"/>
  <c r="F22" i="5"/>
  <c r="F21" i="5"/>
  <c r="F20" i="5"/>
  <c r="F19" i="5"/>
  <c r="G18" i="5"/>
  <c r="F18" i="5"/>
  <c r="G17" i="5"/>
  <c r="F17" i="5"/>
  <c r="F12" i="5"/>
  <c r="F11" i="5"/>
  <c r="G8" i="5"/>
  <c r="F8" i="5"/>
  <c r="B7" i="5"/>
  <c r="B29" i="5" s="1"/>
  <c r="C13" i="5" s="1"/>
  <c r="C10" i="5" l="1"/>
  <c r="E10" i="5"/>
  <c r="E27" i="5"/>
  <c r="E26" i="5"/>
  <c r="C16" i="5"/>
  <c r="C26" i="5"/>
  <c r="E8" i="5"/>
  <c r="C9" i="5"/>
  <c r="C15" i="5"/>
  <c r="C14" i="5"/>
  <c r="E14" i="5"/>
  <c r="E15" i="5"/>
  <c r="E16" i="5"/>
  <c r="E9" i="5"/>
  <c r="G7" i="5"/>
  <c r="C28" i="5"/>
  <c r="C24" i="5"/>
  <c r="C23" i="5"/>
  <c r="C22" i="5"/>
  <c r="C21" i="5"/>
  <c r="C20" i="5"/>
  <c r="C19" i="5"/>
  <c r="C18" i="5"/>
  <c r="C17" i="5"/>
  <c r="C12" i="5"/>
  <c r="C11" i="5"/>
  <c r="C8" i="5"/>
  <c r="G29" i="5"/>
  <c r="E24" i="5"/>
  <c r="E23" i="5"/>
  <c r="E22" i="5"/>
  <c r="E21" i="5"/>
  <c r="E20" i="5"/>
  <c r="E19" i="5"/>
  <c r="E18" i="5"/>
  <c r="E12" i="5"/>
  <c r="E11" i="5"/>
  <c r="F29" i="5"/>
  <c r="E17" i="5"/>
  <c r="F7" i="5"/>
  <c r="G25" i="4"/>
  <c r="F25" i="4"/>
  <c r="H21" i="4"/>
  <c r="G21" i="4"/>
  <c r="G20" i="4"/>
  <c r="H19" i="4"/>
  <c r="G19" i="4"/>
  <c r="G18" i="4"/>
  <c r="G17" i="4"/>
  <c r="G16" i="4"/>
  <c r="H15" i="4"/>
  <c r="G15" i="4"/>
  <c r="H14" i="4"/>
  <c r="G14" i="4"/>
  <c r="G12" i="4"/>
  <c r="G11" i="4"/>
  <c r="H9" i="4"/>
  <c r="G9" i="4"/>
  <c r="C8" i="4"/>
  <c r="C26" i="4" s="1"/>
  <c r="D13" i="4" s="1"/>
  <c r="H8" i="4" l="1"/>
  <c r="C7" i="5"/>
  <c r="C29" i="5" s="1"/>
  <c r="E7" i="5"/>
  <c r="E29" i="5" s="1"/>
  <c r="G8" i="4"/>
  <c r="D12" i="4" l="1"/>
  <c r="D10" i="4"/>
  <c r="D21" i="4"/>
  <c r="D23" i="4"/>
  <c r="D9" i="4"/>
  <c r="D25" i="4"/>
  <c r="D11" i="4"/>
  <c r="D14" i="4"/>
  <c r="D16" i="4"/>
  <c r="D18" i="4"/>
  <c r="D15" i="4"/>
  <c r="D17" i="4"/>
  <c r="D19" i="4"/>
  <c r="D20" i="4"/>
  <c r="H26" i="4"/>
  <c r="F21" i="4"/>
  <c r="F20" i="4"/>
  <c r="F19" i="4"/>
  <c r="F18" i="4"/>
  <c r="F17" i="4"/>
  <c r="F16" i="4"/>
  <c r="F15" i="4"/>
  <c r="F14" i="4"/>
  <c r="F11" i="4"/>
  <c r="F9" i="4"/>
  <c r="G26" i="4"/>
  <c r="F8" i="4" l="1"/>
  <c r="F26" i="4" s="1"/>
  <c r="D8" i="4"/>
  <c r="D26" i="4" s="1"/>
</calcChain>
</file>

<file path=xl/sharedStrings.xml><?xml version="1.0" encoding="utf-8"?>
<sst xmlns="http://schemas.openxmlformats.org/spreadsheetml/2006/main" count="87" uniqueCount="53">
  <si>
    <t>Структура доходов бюджета муниципального образования Балаганский район</t>
  </si>
  <si>
    <t>Наименование показателя</t>
  </si>
  <si>
    <t>Уд.вес (%)</t>
  </si>
  <si>
    <t>Темп роста (%)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</si>
  <si>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</si>
  <si>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</si>
  <si>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</si>
  <si>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</si>
  <si>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</si>
  <si>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</si>
  <si>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</si>
  <si>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</si>
  <si>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Прочие неналоговые доходы</t>
  </si>
  <si>
    <t>ДОХОДЫ БЮДЖЕТА-ВСЕГО</t>
  </si>
  <si>
    <t>Структура доходов консолидированного бюджета муниципального образования Балаганский район</t>
  </si>
  <si>
    <t>Доходы от уплаты акцизов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</si>
  <si>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</si>
  <si>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</si>
  <si>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</si>
  <si>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Налог, взимаемый в связи с применением упрощенной системы налогообложения</t>
  </si>
  <si>
    <t>из них:</t>
  </si>
  <si>
    <t>прочие безвозмездные поступления</t>
  </si>
  <si>
    <t>безвозмездные поступления из других бюджетов бюджетной системы Росийской Федерации</t>
  </si>
  <si>
    <t>БЕЗВОЗМЕЗДНЫЕ ПОСТУПЛЕНИЯ</t>
  </si>
  <si>
    <t>7=4/2*100</t>
  </si>
  <si>
    <t>6=4-2</t>
  </si>
  <si>
    <t>Доходы от оказания платных услуг (работ)</t>
  </si>
  <si>
    <t>Сумма (тыс. рублей)</t>
  </si>
  <si>
    <t>Штрафы, санкции, возмещение ущерба</t>
  </si>
  <si>
    <t>возврат остатков МБТ прошлых лет, имеющих целевое назначение</t>
  </si>
  <si>
    <t xml:space="preserve">      Наибольшее исполнение налоговых и неналоговых доходов консолидированного бюджета за счет доходов</t>
  </si>
  <si>
    <t>общей суммы доходов консолидированного бюджета района.</t>
  </si>
  <si>
    <t xml:space="preserve">     Безвозмездные поступления  из областного бюджета в консолидированный бюджет района </t>
  </si>
  <si>
    <t xml:space="preserve">    Безвозмездные поступления из областного бюджета в бюджет муниципального района составили </t>
  </si>
  <si>
    <t>Налог, взимаемый в связи с применением патентной системы налогообложения</t>
  </si>
  <si>
    <t xml:space="preserve"> прошлого года. </t>
  </si>
  <si>
    <t xml:space="preserve"> доходов районного бюджета.</t>
  </si>
  <si>
    <t xml:space="preserve">        Информация об исполнении бюджета муниципального образования Балаганский район по доходам                   на 1 марта 2024 года</t>
  </si>
  <si>
    <t>Факт на 01.03.2023г.</t>
  </si>
  <si>
    <t>Факт на 01.03.2024г.</t>
  </si>
  <si>
    <t>Отклонение (факт на 01.03.2024г. / факт на 01.03.2023г.)</t>
  </si>
  <si>
    <t>Информация об исполнении консолидированного бюджета муниципального образования                        Балаганский район по доходам на 1 марта 2024 года</t>
  </si>
  <si>
    <t xml:space="preserve">    Доходы бюджета муниципального образования Балаганский район за два месяца 2024 года составили 107908,4 тыс. </t>
  </si>
  <si>
    <t xml:space="preserve">рублей, что на 26085,9 тыс. рублей (+31,9%) выше поступлений за аналогичный период прошлого года. </t>
  </si>
  <si>
    <t xml:space="preserve">    Поступление налоговых и неналоговых доходов за два месяца 2024 год больше на 6818,3 тыс.рублей (+196,9%) </t>
  </si>
  <si>
    <t xml:space="preserve">поступлений за аналогичный период прошлого года и составили 9115,1 тыс. рублей или 8,4% от общей суммы </t>
  </si>
  <si>
    <t>98893,4 тыс. рублей, что на 19497,7 тыс. рублей больше показателя за аналогичный период 2023 года.</t>
  </si>
  <si>
    <t xml:space="preserve">       Доходы консолидированного бюджета муниципального образования Балаганский район за два месяца 2024 года </t>
  </si>
  <si>
    <t>составили 112504,6 тыс.рублей, что на 29455,0 тыс. рублей (+35,5%) выше поступлений за аналогичный период</t>
  </si>
  <si>
    <t xml:space="preserve">       Поступление налоговых и неналоговых доходов за два месяца 2024 год больше на 9951,2 тыс. рублей (+238,0%) </t>
  </si>
  <si>
    <t xml:space="preserve"> поступлений за аналогичный период прошлого года и составило 14132,7 тыс. рублей или 12,6% от </t>
  </si>
  <si>
    <t xml:space="preserve">от налога на доходы физических лиц (6838,7 тыс. рублей или 6,1%). </t>
  </si>
  <si>
    <t xml:space="preserve">составили 98472,1 тыс. рублей, что на 19734,0 тыс. рублей больше показателя за аналогичный период 2023 года.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</si>
</sst>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164" fontId="1" fillId="0" borderId="0" xfId="0" applyNumberFormat="1" applyFont="1" applyBorder="1"/>
    <xf numFmtId="165" fontId="2" fillId="0" borderId="1" xfId="0" applyNumberFormat="1" applyFont="1" applyBorder="1"/>
    <xf numFmtId="0" fontId="2" fillId="2" borderId="0" xfId="0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7" workbookViewId="0">
      <selection activeCell="L32" sqref="L32"/>
    </sheetView>
  </sheetViews>
  <sheetFormatPr defaultRowHeight="15" x14ac:dyDescent="0.25"/>
  <cols>
    <col min="1" max="1" width="47.28515625" customWidth="1"/>
    <col min="2" max="2" width="9.5703125" customWidth="1"/>
    <col min="3" max="3" width="7.85546875" customWidth="1"/>
    <col min="4" max="4" width="9.42578125" customWidth="1"/>
    <col min="5" max="5" width="8" customWidth="1"/>
    <col min="6" max="6" width="9.7109375" customWidth="1"/>
    <col min="7" max="7" width="10.140625" customWidth="1"/>
  </cols>
  <sheetData>
    <row r="1" spans="1:7" ht="45" customHeight="1" x14ac:dyDescent="0.25">
      <c r="A1" s="21" t="s">
        <v>41</v>
      </c>
      <c r="B1" s="21"/>
      <c r="C1" s="21"/>
      <c r="D1" s="21"/>
      <c r="E1" s="21"/>
      <c r="F1" s="21"/>
      <c r="G1" s="21"/>
    </row>
    <row r="2" spans="1:7" ht="29.25" customHeight="1" x14ac:dyDescent="0.25">
      <c r="A2" s="21" t="s">
        <v>14</v>
      </c>
      <c r="B2" s="21"/>
      <c r="C2" s="21"/>
      <c r="D2" s="21"/>
      <c r="E2" s="21"/>
      <c r="F2" s="21"/>
      <c r="G2" s="21"/>
    </row>
    <row r="3" spans="1:7" ht="14.25" customHeight="1" x14ac:dyDescent="0.25"/>
    <row r="4" spans="1:7" ht="64.5" customHeight="1" x14ac:dyDescent="0.25">
      <c r="A4" s="22" t="s">
        <v>1</v>
      </c>
      <c r="B4" s="23" t="s">
        <v>38</v>
      </c>
      <c r="C4" s="23"/>
      <c r="D4" s="24" t="s">
        <v>39</v>
      </c>
      <c r="E4" s="24"/>
      <c r="F4" s="23" t="s">
        <v>40</v>
      </c>
      <c r="G4" s="23"/>
    </row>
    <row r="5" spans="1:7" ht="44.25" customHeight="1" x14ac:dyDescent="0.25">
      <c r="A5" s="22"/>
      <c r="B5" s="14" t="s">
        <v>27</v>
      </c>
      <c r="C5" s="14" t="s">
        <v>2</v>
      </c>
      <c r="D5" s="14" t="s">
        <v>27</v>
      </c>
      <c r="E5" s="14" t="s">
        <v>2</v>
      </c>
      <c r="F5" s="14" t="s">
        <v>27</v>
      </c>
      <c r="G5" s="14" t="s">
        <v>3</v>
      </c>
    </row>
    <row r="6" spans="1:7" ht="12.75" customHeight="1" x14ac:dyDescent="0.25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 t="s">
        <v>25</v>
      </c>
      <c r="G6" s="13" t="s">
        <v>24</v>
      </c>
    </row>
    <row r="7" spans="1:7" x14ac:dyDescent="0.25">
      <c r="A7" s="2" t="s">
        <v>4</v>
      </c>
      <c r="B7" s="4">
        <f>SUM(B8:B23)</f>
        <v>4181.5</v>
      </c>
      <c r="C7" s="4">
        <f>SUM(C8:C23)</f>
        <v>5.034942973837321</v>
      </c>
      <c r="D7" s="11">
        <f>SUM(D8:D23)</f>
        <v>14132.699999999999</v>
      </c>
      <c r="E7" s="15">
        <f>SUM(E8:E23)</f>
        <v>12.561886358424456</v>
      </c>
      <c r="F7" s="11">
        <f>D7-B7</f>
        <v>9951.1999999999989</v>
      </c>
      <c r="G7" s="15">
        <f>D7/B7*100</f>
        <v>337.98158555542267</v>
      </c>
    </row>
    <row r="8" spans="1:7" x14ac:dyDescent="0.25">
      <c r="A8" s="5" t="s">
        <v>5</v>
      </c>
      <c r="B8" s="4">
        <v>946.1</v>
      </c>
      <c r="C8" s="4">
        <f>B8/B29*100</f>
        <v>1.1391987438831734</v>
      </c>
      <c r="D8" s="4">
        <v>6838.7</v>
      </c>
      <c r="E8" s="4">
        <f>D8/D29*100</f>
        <v>6.0785958974121952</v>
      </c>
      <c r="F8" s="3">
        <f t="shared" ref="F8:F29" si="0">D8-B8</f>
        <v>5892.5999999999995</v>
      </c>
      <c r="G8" s="4">
        <f t="shared" ref="G8:G29" si="1">D8/B8*100</f>
        <v>722.83056759327758</v>
      </c>
    </row>
    <row r="9" spans="1:7" x14ac:dyDescent="0.25">
      <c r="A9" s="5" t="s">
        <v>15</v>
      </c>
      <c r="B9" s="3">
        <v>1330.1</v>
      </c>
      <c r="C9" s="4">
        <f>B9/B29*100</f>
        <v>1.6015730358725384</v>
      </c>
      <c r="D9" s="3">
        <v>2385.5</v>
      </c>
      <c r="E9" s="4">
        <f>D9/D29*100</f>
        <v>2.1203577453721896</v>
      </c>
      <c r="F9" s="3">
        <f t="shared" ref="F9:F10" si="2">D9-B9</f>
        <v>1055.4000000000001</v>
      </c>
      <c r="G9" s="4">
        <f t="shared" ref="G9:G13" si="3">D9/B9*100</f>
        <v>179.34741748740697</v>
      </c>
    </row>
    <row r="10" spans="1:7" ht="27.75" customHeight="1" x14ac:dyDescent="0.25">
      <c r="A10" s="5" t="s">
        <v>19</v>
      </c>
      <c r="B10" s="3">
        <v>-149.9</v>
      </c>
      <c r="C10" s="4">
        <f>B10/B29*100</f>
        <v>-0.18049454783647362</v>
      </c>
      <c r="D10" s="3">
        <v>572.20000000000005</v>
      </c>
      <c r="E10" s="4">
        <f>D10/D29*100</f>
        <v>0.50860142607502279</v>
      </c>
      <c r="F10" s="3">
        <f t="shared" si="2"/>
        <v>722.1</v>
      </c>
      <c r="G10" s="4">
        <f t="shared" si="3"/>
        <v>-381.72114743162109</v>
      </c>
    </row>
    <row r="11" spans="1:7" ht="25.5" customHeight="1" x14ac:dyDescent="0.25">
      <c r="A11" s="5" t="s">
        <v>6</v>
      </c>
      <c r="B11" s="3">
        <v>-82.6</v>
      </c>
      <c r="C11" s="4">
        <f>B11/B29*100</f>
        <v>-9.9458636766462438E-2</v>
      </c>
      <c r="D11" s="3">
        <v>0.3</v>
      </c>
      <c r="E11" s="4">
        <f>D11/D29*100</f>
        <v>2.6665576340878505E-4</v>
      </c>
      <c r="F11" s="3">
        <f t="shared" si="0"/>
        <v>82.899999999999991</v>
      </c>
      <c r="G11" s="4">
        <v>0</v>
      </c>
    </row>
    <row r="12" spans="1:7" ht="15" customHeight="1" x14ac:dyDescent="0.25">
      <c r="A12" s="5" t="s">
        <v>7</v>
      </c>
      <c r="B12" s="3">
        <v>0</v>
      </c>
      <c r="C12" s="4">
        <f>B12/B29*100</f>
        <v>0</v>
      </c>
      <c r="D12" s="3">
        <v>0</v>
      </c>
      <c r="E12" s="4">
        <f>D12/D29*100</f>
        <v>0</v>
      </c>
      <c r="F12" s="3">
        <f t="shared" si="0"/>
        <v>0</v>
      </c>
      <c r="G12" s="4">
        <v>0</v>
      </c>
    </row>
    <row r="13" spans="1:7" ht="27.75" customHeight="1" x14ac:dyDescent="0.25">
      <c r="A13" s="5" t="s">
        <v>34</v>
      </c>
      <c r="B13" s="3">
        <v>5.5</v>
      </c>
      <c r="C13" s="4">
        <f>B13/B29*100</f>
        <v>6.62254845297268E-3</v>
      </c>
      <c r="D13" s="4">
        <v>1555.9</v>
      </c>
      <c r="E13" s="4">
        <f>D13/D29*100</f>
        <v>1.382965674292429</v>
      </c>
      <c r="F13" s="3">
        <f t="shared" si="0"/>
        <v>1550.4</v>
      </c>
      <c r="G13" s="4">
        <f t="shared" si="3"/>
        <v>28289.090909090912</v>
      </c>
    </row>
    <row r="14" spans="1:7" ht="13.5" customHeight="1" x14ac:dyDescent="0.25">
      <c r="A14" s="5" t="s">
        <v>16</v>
      </c>
      <c r="B14" s="3">
        <v>61.5</v>
      </c>
      <c r="C14" s="4">
        <f>B14/B29*100</f>
        <v>7.4052132701421802E-2</v>
      </c>
      <c r="D14" s="4">
        <v>67</v>
      </c>
      <c r="E14" s="4">
        <f>D14/D29*100</f>
        <v>5.9553120494628665E-2</v>
      </c>
      <c r="F14" s="3">
        <f t="shared" si="0"/>
        <v>5.5</v>
      </c>
      <c r="G14" s="4">
        <f t="shared" si="1"/>
        <v>108.9430894308943</v>
      </c>
    </row>
    <row r="15" spans="1:7" x14ac:dyDescent="0.25">
      <c r="A15" s="5" t="s">
        <v>17</v>
      </c>
      <c r="B15" s="4">
        <v>125</v>
      </c>
      <c r="C15" s="4">
        <f>B15/B29*100</f>
        <v>0.15051246484028821</v>
      </c>
      <c r="D15" s="3">
        <v>1302.4000000000001</v>
      </c>
      <c r="E15" s="4">
        <f>D15/D29*100</f>
        <v>1.1576415542120058</v>
      </c>
      <c r="F15" s="3">
        <f t="shared" si="0"/>
        <v>1177.4000000000001</v>
      </c>
      <c r="G15" s="4">
        <f t="shared" si="1"/>
        <v>1041.92</v>
      </c>
    </row>
    <row r="16" spans="1:7" ht="14.25" customHeight="1" x14ac:dyDescent="0.25">
      <c r="A16" s="5" t="s">
        <v>18</v>
      </c>
      <c r="B16" s="3">
        <v>126.8</v>
      </c>
      <c r="C16" s="4">
        <f>B16/B29*100</f>
        <v>0.15267984433398835</v>
      </c>
      <c r="D16" s="4">
        <v>76.8</v>
      </c>
      <c r="E16" s="4">
        <f>D16/D29*100</f>
        <v>6.8263875432648974E-2</v>
      </c>
      <c r="F16" s="4">
        <f t="shared" si="0"/>
        <v>-50</v>
      </c>
      <c r="G16" s="4">
        <f t="shared" si="1"/>
        <v>60.56782334384858</v>
      </c>
    </row>
    <row r="17" spans="1:7" x14ac:dyDescent="0.25">
      <c r="A17" s="5" t="s">
        <v>8</v>
      </c>
      <c r="B17" s="3">
        <v>130.69999999999999</v>
      </c>
      <c r="C17" s="4">
        <f>B17/B29*100</f>
        <v>0.15737583323700532</v>
      </c>
      <c r="D17" s="3">
        <v>207.2</v>
      </c>
      <c r="E17" s="4">
        <f>D17/D29*100</f>
        <v>0.18417024726100087</v>
      </c>
      <c r="F17" s="3">
        <f t="shared" si="0"/>
        <v>76.5</v>
      </c>
      <c r="G17" s="4">
        <f t="shared" si="1"/>
        <v>158.530986993114</v>
      </c>
    </row>
    <row r="18" spans="1:7" ht="42" customHeight="1" x14ac:dyDescent="0.25">
      <c r="A18" s="5" t="s">
        <v>9</v>
      </c>
      <c r="B18" s="3">
        <v>134.4</v>
      </c>
      <c r="C18" s="4">
        <f>B18/B29*100</f>
        <v>0.16183100219627788</v>
      </c>
      <c r="D18" s="4">
        <v>268.39999999999998</v>
      </c>
      <c r="E18" s="4">
        <f>D18/D29*100</f>
        <v>0.23856802299639304</v>
      </c>
      <c r="F18" s="3">
        <f t="shared" si="0"/>
        <v>133.99999999999997</v>
      </c>
      <c r="G18" s="4">
        <f t="shared" si="1"/>
        <v>199.70238095238093</v>
      </c>
    </row>
    <row r="19" spans="1:7" ht="21" customHeight="1" x14ac:dyDescent="0.25">
      <c r="A19" s="5" t="s">
        <v>10</v>
      </c>
      <c r="B19" s="3">
        <v>0</v>
      </c>
      <c r="C19" s="4">
        <f>B19/B29*100</f>
        <v>0</v>
      </c>
      <c r="D19" s="3">
        <v>1.3</v>
      </c>
      <c r="E19" s="4">
        <f>D19/D29*100</f>
        <v>1.1555083081047355E-3</v>
      </c>
      <c r="F19" s="3">
        <f t="shared" si="0"/>
        <v>1.3</v>
      </c>
      <c r="G19" s="4">
        <v>0</v>
      </c>
    </row>
    <row r="20" spans="1:7" ht="15.75" customHeight="1" x14ac:dyDescent="0.25">
      <c r="A20" s="5" t="s">
        <v>26</v>
      </c>
      <c r="B20" s="4">
        <v>693</v>
      </c>
      <c r="C20" s="4">
        <f>B20/B29*100</f>
        <v>0.83444110507455771</v>
      </c>
      <c r="D20" s="3">
        <v>701.3</v>
      </c>
      <c r="E20" s="4">
        <f>D20/D29*100</f>
        <v>0.62335228959526989</v>
      </c>
      <c r="F20" s="3">
        <f t="shared" si="0"/>
        <v>8.2999999999999545</v>
      </c>
      <c r="G20" s="4">
        <f t="shared" si="1"/>
        <v>101.1976911976912</v>
      </c>
    </row>
    <row r="21" spans="1:7" ht="27" customHeight="1" x14ac:dyDescent="0.25">
      <c r="A21" s="5" t="s">
        <v>11</v>
      </c>
      <c r="B21" s="4">
        <v>473.7</v>
      </c>
      <c r="C21" s="4">
        <f>B21/B29*100</f>
        <v>0.57038203675875621</v>
      </c>
      <c r="D21" s="3">
        <v>2.5</v>
      </c>
      <c r="E21" s="4">
        <f>D21/D29*100</f>
        <v>2.2221313617398755E-3</v>
      </c>
      <c r="F21" s="3">
        <f t="shared" si="0"/>
        <v>-471.2</v>
      </c>
      <c r="G21" s="4">
        <f t="shared" si="1"/>
        <v>0.52776018577158534</v>
      </c>
    </row>
    <row r="22" spans="1:7" x14ac:dyDescent="0.25">
      <c r="A22" s="5" t="s">
        <v>28</v>
      </c>
      <c r="B22" s="3">
        <v>548.6</v>
      </c>
      <c r="C22" s="4">
        <f>B22/B29*100</f>
        <v>0.66056910569105687</v>
      </c>
      <c r="D22" s="3">
        <v>141.6</v>
      </c>
      <c r="E22" s="4">
        <f>D22/D29*100</f>
        <v>0.12586152032894657</v>
      </c>
      <c r="F22" s="3">
        <f t="shared" si="0"/>
        <v>-407</v>
      </c>
      <c r="G22" s="4">
        <f t="shared" si="1"/>
        <v>25.811155668975573</v>
      </c>
    </row>
    <row r="23" spans="1:7" x14ac:dyDescent="0.25">
      <c r="A23" s="5" t="s">
        <v>12</v>
      </c>
      <c r="B23" s="3">
        <v>-161.4</v>
      </c>
      <c r="C23" s="4">
        <f>B23/B29*100</f>
        <v>-0.19434169460178013</v>
      </c>
      <c r="D23" s="3">
        <v>11.6</v>
      </c>
      <c r="E23" s="4">
        <f>D23/D29*100</f>
        <v>1.0310689518473023E-2</v>
      </c>
      <c r="F23" s="3">
        <f t="shared" si="0"/>
        <v>173</v>
      </c>
      <c r="G23" s="4">
        <v>3400</v>
      </c>
    </row>
    <row r="24" spans="1:7" ht="14.25" customHeight="1" x14ac:dyDescent="0.25">
      <c r="A24" s="5" t="s">
        <v>23</v>
      </c>
      <c r="B24" s="4">
        <v>78868.100000000006</v>
      </c>
      <c r="C24" s="4">
        <f>B24/B29*100</f>
        <v>94.965057026162683</v>
      </c>
      <c r="D24" s="4">
        <v>98371.9</v>
      </c>
      <c r="E24" s="4">
        <f>D24/D29*100</f>
        <v>87.438113641575541</v>
      </c>
      <c r="F24" s="3">
        <f t="shared" si="0"/>
        <v>19503.799999999988</v>
      </c>
      <c r="G24" s="4">
        <f t="shared" si="1"/>
        <v>124.72964354409449</v>
      </c>
    </row>
    <row r="25" spans="1:7" x14ac:dyDescent="0.25">
      <c r="A25" s="5" t="s">
        <v>20</v>
      </c>
      <c r="B25" s="3"/>
      <c r="C25" s="4"/>
      <c r="D25" s="3"/>
      <c r="E25" s="4"/>
      <c r="F25" s="3"/>
      <c r="G25" s="4"/>
    </row>
    <row r="26" spans="1:7" ht="35.25" customHeight="1" x14ac:dyDescent="0.25">
      <c r="A26" s="5" t="s">
        <v>22</v>
      </c>
      <c r="B26" s="4">
        <v>78738.100000000006</v>
      </c>
      <c r="C26" s="4">
        <f>B26/B29*100</f>
        <v>94.808524062728779</v>
      </c>
      <c r="D26" s="4">
        <v>98472.1</v>
      </c>
      <c r="E26" s="4">
        <f>D26/D29*100</f>
        <v>87.527176666554084</v>
      </c>
      <c r="F26" s="4">
        <f>D26-B26</f>
        <v>19734</v>
      </c>
      <c r="G26" s="4">
        <f t="shared" si="1"/>
        <v>125.06283489187572</v>
      </c>
    </row>
    <row r="27" spans="1:7" ht="30" x14ac:dyDescent="0.25">
      <c r="A27" s="5" t="s">
        <v>29</v>
      </c>
      <c r="B27" s="3">
        <v>0</v>
      </c>
      <c r="C27" s="4">
        <v>0</v>
      </c>
      <c r="D27" s="3">
        <v>-100.2</v>
      </c>
      <c r="E27" s="4">
        <f>D27/D29*100</f>
        <v>-8.9063024978534217E-2</v>
      </c>
      <c r="F27" s="3">
        <f>D27-B27</f>
        <v>-100.2</v>
      </c>
      <c r="G27" s="4">
        <v>0</v>
      </c>
    </row>
    <row r="28" spans="1:7" x14ac:dyDescent="0.25">
      <c r="A28" s="6" t="s">
        <v>21</v>
      </c>
      <c r="B28" s="4">
        <v>130</v>
      </c>
      <c r="C28" s="4">
        <f>B28/B29*100</f>
        <v>0.15653296343389975</v>
      </c>
      <c r="D28" s="3">
        <v>0</v>
      </c>
      <c r="E28" s="4">
        <f>D28/D24*100</f>
        <v>0</v>
      </c>
      <c r="F28" s="4">
        <f t="shared" si="0"/>
        <v>-130</v>
      </c>
      <c r="G28" s="4">
        <v>0</v>
      </c>
    </row>
    <row r="29" spans="1:7" x14ac:dyDescent="0.25">
      <c r="A29" s="7" t="s">
        <v>13</v>
      </c>
      <c r="B29" s="9">
        <f>B24+B7</f>
        <v>83049.600000000006</v>
      </c>
      <c r="C29" s="9">
        <f>C24+C7</f>
        <v>100</v>
      </c>
      <c r="D29" s="9">
        <f>D24+D7</f>
        <v>112504.59999999999</v>
      </c>
      <c r="E29" s="9">
        <f>E24+E7</f>
        <v>100</v>
      </c>
      <c r="F29" s="9">
        <f t="shared" si="0"/>
        <v>29454.999999999985</v>
      </c>
      <c r="G29" s="9">
        <f t="shared" si="1"/>
        <v>135.4667572149655</v>
      </c>
    </row>
    <row r="30" spans="1:7" x14ac:dyDescent="0.25">
      <c r="A30" s="20" t="s">
        <v>47</v>
      </c>
      <c r="B30" s="10"/>
      <c r="C30" s="10"/>
      <c r="D30" s="10"/>
      <c r="E30" s="10"/>
      <c r="F30" s="10"/>
      <c r="G30" s="10"/>
    </row>
    <row r="31" spans="1:7" x14ac:dyDescent="0.25">
      <c r="A31" s="10" t="s">
        <v>48</v>
      </c>
      <c r="B31" s="10"/>
      <c r="C31" s="10"/>
      <c r="D31" s="10"/>
      <c r="E31" s="10"/>
      <c r="F31" s="10"/>
      <c r="G31" s="10"/>
    </row>
    <row r="32" spans="1:7" x14ac:dyDescent="0.25">
      <c r="A32" s="10" t="s">
        <v>35</v>
      </c>
      <c r="B32" s="10"/>
      <c r="C32" s="10"/>
      <c r="D32" s="10"/>
      <c r="E32" s="10"/>
      <c r="F32" s="10"/>
      <c r="G32" s="10"/>
    </row>
    <row r="33" spans="1:7" x14ac:dyDescent="0.25">
      <c r="A33" s="10" t="s">
        <v>49</v>
      </c>
      <c r="B33" s="10"/>
      <c r="C33" s="10"/>
      <c r="D33" s="10"/>
      <c r="E33" s="10"/>
      <c r="F33" s="10"/>
      <c r="G33" s="10"/>
    </row>
    <row r="34" spans="1:7" x14ac:dyDescent="0.25">
      <c r="A34" s="10" t="s">
        <v>50</v>
      </c>
      <c r="B34" s="10"/>
      <c r="C34" s="10"/>
      <c r="D34" s="10"/>
      <c r="E34" s="10"/>
      <c r="F34" s="10"/>
      <c r="G34" s="10"/>
    </row>
    <row r="35" spans="1:7" x14ac:dyDescent="0.25">
      <c r="A35" s="10" t="s">
        <v>31</v>
      </c>
      <c r="B35" s="10"/>
      <c r="C35" s="10"/>
      <c r="D35" s="10"/>
      <c r="E35" s="10"/>
      <c r="F35" s="10"/>
      <c r="G35" s="10"/>
    </row>
    <row r="36" spans="1:7" x14ac:dyDescent="0.25">
      <c r="A36" s="10" t="s">
        <v>30</v>
      </c>
      <c r="B36" s="10"/>
      <c r="C36" s="10"/>
      <c r="D36" s="10"/>
      <c r="E36" s="10"/>
      <c r="F36" s="10"/>
      <c r="G36" s="10"/>
    </row>
    <row r="37" spans="1:7" x14ac:dyDescent="0.25">
      <c r="A37" s="10" t="s">
        <v>51</v>
      </c>
      <c r="B37" s="10"/>
      <c r="C37" s="10"/>
      <c r="D37" s="10"/>
      <c r="E37" s="10"/>
      <c r="F37" s="10"/>
      <c r="G37" s="10"/>
    </row>
    <row r="38" spans="1:7" x14ac:dyDescent="0.25">
      <c r="A38" s="10" t="s">
        <v>32</v>
      </c>
      <c r="B38" s="10"/>
      <c r="C38" s="10"/>
      <c r="D38" s="10"/>
      <c r="E38" s="10"/>
      <c r="F38" s="10"/>
      <c r="G38" s="10"/>
    </row>
    <row r="39" spans="1:7" x14ac:dyDescent="0.25">
      <c r="A39" s="10" t="s">
        <v>52</v>
      </c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</sheetData>
  <mergeCells count="6">
    <mergeCell ref="A1:G1"/>
    <mergeCell ref="A2:G2"/>
    <mergeCell ref="A4:A5"/>
    <mergeCell ref="B4:C4"/>
    <mergeCell ref="D4:E4"/>
    <mergeCell ref="F4:G4"/>
  </mergeCells>
  <pageMargins left="0.31496062992125984" right="0.31496062992125984" top="0.59055118110236227" bottom="0.59055118110236227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13" workbookViewId="0">
      <selection activeCell="B35" sqref="B35"/>
    </sheetView>
  </sheetViews>
  <sheetFormatPr defaultRowHeight="15" x14ac:dyDescent="0.25"/>
  <cols>
    <col min="1" max="1" width="2.7109375" customWidth="1"/>
    <col min="2" max="2" width="43.28515625" customWidth="1"/>
    <col min="3" max="3" width="10.28515625" customWidth="1"/>
    <col min="4" max="4" width="8.140625" customWidth="1"/>
    <col min="5" max="5" width="11.5703125" customWidth="1"/>
    <col min="6" max="6" width="9.85546875" customWidth="1"/>
    <col min="7" max="7" width="10.7109375" customWidth="1"/>
    <col min="8" max="8" width="10.5703125" customWidth="1"/>
  </cols>
  <sheetData>
    <row r="1" spans="2:8" ht="36" customHeight="1" x14ac:dyDescent="0.25">
      <c r="B1" s="21" t="s">
        <v>37</v>
      </c>
      <c r="C1" s="21"/>
      <c r="D1" s="21"/>
      <c r="E1" s="21"/>
      <c r="F1" s="21"/>
      <c r="G1" s="21"/>
      <c r="H1" s="21"/>
    </row>
    <row r="2" spans="2:8" ht="7.5" customHeight="1" x14ac:dyDescent="0.25">
      <c r="B2" s="1"/>
      <c r="C2" s="1"/>
      <c r="D2" s="1"/>
      <c r="E2" s="1"/>
      <c r="F2" s="1"/>
      <c r="G2" s="1"/>
      <c r="H2" s="1"/>
    </row>
    <row r="3" spans="2:8" x14ac:dyDescent="0.25">
      <c r="B3" s="25" t="s">
        <v>0</v>
      </c>
      <c r="C3" s="25"/>
      <c r="D3" s="25"/>
      <c r="E3" s="25"/>
      <c r="F3" s="25"/>
      <c r="G3" s="25"/>
      <c r="H3" s="25"/>
    </row>
    <row r="4" spans="2:8" ht="9" customHeight="1" x14ac:dyDescent="0.25"/>
    <row r="5" spans="2:8" ht="61.5" customHeight="1" x14ac:dyDescent="0.25">
      <c r="B5" s="22" t="s">
        <v>1</v>
      </c>
      <c r="C5" s="23" t="s">
        <v>38</v>
      </c>
      <c r="D5" s="23"/>
      <c r="E5" s="24" t="s">
        <v>39</v>
      </c>
      <c r="F5" s="24"/>
      <c r="G5" s="23" t="s">
        <v>40</v>
      </c>
      <c r="H5" s="23"/>
    </row>
    <row r="6" spans="2:8" ht="44.25" customHeight="1" x14ac:dyDescent="0.25">
      <c r="B6" s="22"/>
      <c r="C6" s="14" t="s">
        <v>27</v>
      </c>
      <c r="D6" s="14" t="s">
        <v>2</v>
      </c>
      <c r="E6" s="14" t="s">
        <v>27</v>
      </c>
      <c r="F6" s="14" t="s">
        <v>2</v>
      </c>
      <c r="G6" s="14" t="s">
        <v>27</v>
      </c>
      <c r="H6" s="14" t="s">
        <v>3</v>
      </c>
    </row>
    <row r="7" spans="2:8" ht="18.75" customHeight="1" x14ac:dyDescent="0.2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 t="s">
        <v>25</v>
      </c>
      <c r="H7" s="13" t="s">
        <v>24</v>
      </c>
    </row>
    <row r="8" spans="2:8" ht="30" x14ac:dyDescent="0.25">
      <c r="B8" s="2" t="s">
        <v>4</v>
      </c>
      <c r="C8" s="3">
        <f>SUM(C9:C20)</f>
        <v>2296.8000000000002</v>
      </c>
      <c r="D8" s="4">
        <f>SUM(D9:D20)</f>
        <v>2.807051850041248</v>
      </c>
      <c r="E8" s="15">
        <f>SUM(E9:E20)</f>
        <v>9115.0999999999985</v>
      </c>
      <c r="F8" s="15">
        <f>SUM(F9:F20)</f>
        <v>8.4470717756912386</v>
      </c>
      <c r="G8" s="11">
        <f>E8-C8</f>
        <v>6818.2999999999984</v>
      </c>
      <c r="H8" s="15">
        <f>E8/C8*100</f>
        <v>396.86084987809119</v>
      </c>
    </row>
    <row r="9" spans="2:8" x14ac:dyDescent="0.25">
      <c r="B9" s="5" t="s">
        <v>5</v>
      </c>
      <c r="C9" s="3">
        <v>785.6</v>
      </c>
      <c r="D9" s="4">
        <f>C9/C26*100</f>
        <v>0.96012710440282323</v>
      </c>
      <c r="E9" s="3">
        <v>5676.1</v>
      </c>
      <c r="F9" s="4">
        <f>E9/E26*100</f>
        <v>5.2601095002798681</v>
      </c>
      <c r="G9" s="3">
        <f t="shared" ref="G9:G26" si="0">E9-C9</f>
        <v>4890.5</v>
      </c>
      <c r="H9" s="4">
        <f t="shared" ref="H9:H26" si="1">E9/C9*100</f>
        <v>722.51782077393079</v>
      </c>
    </row>
    <row r="10" spans="2:8" ht="34.5" customHeight="1" x14ac:dyDescent="0.25">
      <c r="B10" s="5" t="s">
        <v>19</v>
      </c>
      <c r="C10" s="3">
        <v>-149.9</v>
      </c>
      <c r="D10" s="4">
        <f>C10/C26*100</f>
        <v>-0.18320144214610895</v>
      </c>
      <c r="E10" s="3">
        <v>572.20000000000005</v>
      </c>
      <c r="F10" s="4">
        <f>E10/E26*100</f>
        <v>0.53026455771747161</v>
      </c>
      <c r="G10" s="4">
        <f>E10-C10</f>
        <v>722.1</v>
      </c>
      <c r="H10" s="4">
        <f t="shared" si="1"/>
        <v>-381.72114743162109</v>
      </c>
    </row>
    <row r="11" spans="2:8" ht="35.25" customHeight="1" x14ac:dyDescent="0.25">
      <c r="B11" s="5" t="s">
        <v>6</v>
      </c>
      <c r="C11" s="3">
        <v>-82.6</v>
      </c>
      <c r="D11" s="4">
        <f>C11/C26*100</f>
        <v>-0.10095022762687525</v>
      </c>
      <c r="E11" s="3">
        <v>0.3</v>
      </c>
      <c r="F11" s="4">
        <f>E11/E26*100</f>
        <v>2.7801357447612972E-4</v>
      </c>
      <c r="G11" s="4">
        <f t="shared" si="0"/>
        <v>82.899999999999991</v>
      </c>
      <c r="H11" s="4">
        <v>0</v>
      </c>
    </row>
    <row r="12" spans="2:8" ht="17.25" customHeight="1" x14ac:dyDescent="0.25">
      <c r="B12" s="5" t="s">
        <v>7</v>
      </c>
      <c r="C12" s="3">
        <v>0</v>
      </c>
      <c r="D12" s="4">
        <f>C12/C26*100</f>
        <v>0</v>
      </c>
      <c r="E12" s="3">
        <v>0</v>
      </c>
      <c r="F12" s="4">
        <f>E12/E26*100</f>
        <v>0</v>
      </c>
      <c r="G12" s="3">
        <f t="shared" si="0"/>
        <v>0</v>
      </c>
      <c r="H12" s="4">
        <v>0</v>
      </c>
    </row>
    <row r="13" spans="2:8" ht="30.75" customHeight="1" x14ac:dyDescent="0.25">
      <c r="B13" s="5" t="s">
        <v>34</v>
      </c>
      <c r="C13" s="4">
        <v>5.5</v>
      </c>
      <c r="D13" s="4">
        <f>C13/C26*100</f>
        <v>6.7218674569953247E-3</v>
      </c>
      <c r="E13" s="4">
        <v>1555.9</v>
      </c>
      <c r="F13" s="4">
        <f>E13/E26*100</f>
        <v>1.4418710684247011</v>
      </c>
      <c r="G13" s="4">
        <f t="shared" si="0"/>
        <v>1550.4</v>
      </c>
      <c r="H13" s="4">
        <f>E13/C13*100</f>
        <v>28289.090909090912</v>
      </c>
    </row>
    <row r="14" spans="2:8" x14ac:dyDescent="0.25">
      <c r="B14" s="5" t="s">
        <v>8</v>
      </c>
      <c r="C14" s="4">
        <v>128.6</v>
      </c>
      <c r="D14" s="4">
        <f>C14/C26*100</f>
        <v>0.15716948272174522</v>
      </c>
      <c r="E14" s="4">
        <v>205.1</v>
      </c>
      <c r="F14" s="4">
        <f>E14/E26*100</f>
        <v>0.19006861375018072</v>
      </c>
      <c r="G14" s="3">
        <f t="shared" si="0"/>
        <v>76.5</v>
      </c>
      <c r="H14" s="4">
        <f t="shared" si="1"/>
        <v>159.48678071539661</v>
      </c>
    </row>
    <row r="15" spans="2:8" ht="42.75" customHeight="1" x14ac:dyDescent="0.25">
      <c r="B15" s="5" t="s">
        <v>9</v>
      </c>
      <c r="C15" s="4">
        <v>134.4</v>
      </c>
      <c r="D15" s="4">
        <f>C15/C26*100</f>
        <v>0.16425799749457667</v>
      </c>
      <c r="E15" s="15">
        <v>268.39999999999998</v>
      </c>
      <c r="F15" s="4">
        <f>E15/E26*100</f>
        <v>0.24872947796464409</v>
      </c>
      <c r="G15" s="3">
        <f t="shared" si="0"/>
        <v>133.99999999999997</v>
      </c>
      <c r="H15" s="4">
        <f t="shared" si="1"/>
        <v>199.70238095238093</v>
      </c>
    </row>
    <row r="16" spans="2:8" ht="30" x14ac:dyDescent="0.25">
      <c r="B16" s="5" t="s">
        <v>10</v>
      </c>
      <c r="C16" s="3">
        <v>0</v>
      </c>
      <c r="D16" s="4">
        <f>C16/C26*100</f>
        <v>0</v>
      </c>
      <c r="E16" s="3">
        <v>1.3</v>
      </c>
      <c r="F16" s="4">
        <f>E16/E26*100</f>
        <v>1.2047254893965624E-3</v>
      </c>
      <c r="G16" s="3">
        <f t="shared" si="0"/>
        <v>1.3</v>
      </c>
      <c r="H16" s="4">
        <v>0</v>
      </c>
    </row>
    <row r="17" spans="2:8" ht="21" customHeight="1" x14ac:dyDescent="0.25">
      <c r="B17" s="5" t="s">
        <v>26</v>
      </c>
      <c r="C17" s="3">
        <v>691.9</v>
      </c>
      <c r="D17" s="4">
        <f>C17/C26*100</f>
        <v>0.84561092609001187</v>
      </c>
      <c r="E17" s="3">
        <v>700.5</v>
      </c>
      <c r="F17" s="4">
        <f>E17/E26*100</f>
        <v>0.64916169640176302</v>
      </c>
      <c r="G17" s="4">
        <f t="shared" si="0"/>
        <v>8.6000000000000227</v>
      </c>
      <c r="H17" s="4">
        <f t="shared" si="1"/>
        <v>101.24295418413065</v>
      </c>
    </row>
    <row r="18" spans="2:8" ht="32.25" customHeight="1" x14ac:dyDescent="0.25">
      <c r="B18" s="5" t="s">
        <v>11</v>
      </c>
      <c r="C18" s="3">
        <v>438.5</v>
      </c>
      <c r="D18" s="4">
        <f>C18/C26*100</f>
        <v>0.53591615998044551</v>
      </c>
      <c r="E18" s="3">
        <v>2.5</v>
      </c>
      <c r="F18" s="4">
        <f>E18/E26*100</f>
        <v>2.3167797873010817E-3</v>
      </c>
      <c r="G18" s="3">
        <f t="shared" si="0"/>
        <v>-436</v>
      </c>
      <c r="H18" s="4">
        <f t="shared" si="1"/>
        <v>0.5701254275940707</v>
      </c>
    </row>
    <row r="19" spans="2:8" ht="18" customHeight="1" x14ac:dyDescent="0.25">
      <c r="B19" s="5" t="s">
        <v>28</v>
      </c>
      <c r="C19" s="3">
        <v>480.4</v>
      </c>
      <c r="D19" s="4">
        <f>C19/C26*100</f>
        <v>0.58712456842555527</v>
      </c>
      <c r="E19" s="4">
        <v>121.9</v>
      </c>
      <c r="F19" s="4">
        <f>E19/E26*100</f>
        <v>0.11296618242880073</v>
      </c>
      <c r="G19" s="4">
        <f t="shared" si="0"/>
        <v>-358.5</v>
      </c>
      <c r="H19" s="4">
        <f t="shared" si="1"/>
        <v>25.374687760199837</v>
      </c>
    </row>
    <row r="20" spans="2:8" x14ac:dyDescent="0.25">
      <c r="B20" s="5" t="s">
        <v>12</v>
      </c>
      <c r="C20" s="3">
        <v>-135.6</v>
      </c>
      <c r="D20" s="4">
        <f>C20/C26*100</f>
        <v>-0.16572458675792109</v>
      </c>
      <c r="E20" s="19">
        <v>10.9</v>
      </c>
      <c r="F20" s="4">
        <f>E20/E26*100</f>
        <v>1.0101159872632716E-2</v>
      </c>
      <c r="G20" s="3">
        <f t="shared" si="0"/>
        <v>146.5</v>
      </c>
      <c r="H20" s="4">
        <v>0</v>
      </c>
    </row>
    <row r="21" spans="2:8" ht="18.75" customHeight="1" x14ac:dyDescent="0.25">
      <c r="B21" s="5" t="s">
        <v>23</v>
      </c>
      <c r="C21" s="3">
        <v>79525.7</v>
      </c>
      <c r="D21" s="4">
        <f>C21/C26*100</f>
        <v>97.192948149958752</v>
      </c>
      <c r="E21" s="4">
        <v>98793.3</v>
      </c>
      <c r="F21" s="4">
        <f>E21/E26*100</f>
        <v>91.552928224308772</v>
      </c>
      <c r="G21" s="4">
        <f t="shared" si="0"/>
        <v>19267.600000000006</v>
      </c>
      <c r="H21" s="4">
        <f t="shared" si="1"/>
        <v>124.22814260044237</v>
      </c>
    </row>
    <row r="22" spans="2:8" x14ac:dyDescent="0.25">
      <c r="B22" s="5" t="s">
        <v>20</v>
      </c>
      <c r="C22" s="3"/>
      <c r="D22" s="4"/>
      <c r="E22" s="3"/>
      <c r="F22" s="4"/>
      <c r="G22" s="3"/>
      <c r="H22" s="4"/>
    </row>
    <row r="23" spans="2:8" ht="45" x14ac:dyDescent="0.25">
      <c r="B23" s="5" t="s">
        <v>22</v>
      </c>
      <c r="C23" s="3">
        <v>79395.7</v>
      </c>
      <c r="D23" s="4">
        <f>C23/C26*100</f>
        <v>97.034067646429762</v>
      </c>
      <c r="E23" s="3">
        <v>98893.4</v>
      </c>
      <c r="F23" s="4">
        <f>E23/E26*100</f>
        <v>91.645692086992298</v>
      </c>
      <c r="G23" s="3">
        <f>E23-C23</f>
        <v>19497.699999999997</v>
      </c>
      <c r="H23" s="4">
        <f t="shared" si="1"/>
        <v>124.55762717628285</v>
      </c>
    </row>
    <row r="24" spans="2:8" ht="30" x14ac:dyDescent="0.25">
      <c r="B24" s="5" t="s">
        <v>29</v>
      </c>
      <c r="C24" s="3">
        <v>0</v>
      </c>
      <c r="D24" s="4">
        <v>0</v>
      </c>
      <c r="E24" s="3">
        <v>-100.2</v>
      </c>
      <c r="F24" s="4">
        <f>E24/E26*100</f>
        <v>-9.2856533875027347E-2</v>
      </c>
      <c r="G24" s="3">
        <f>E24-C24</f>
        <v>-100.2</v>
      </c>
      <c r="H24" s="4">
        <v>0</v>
      </c>
    </row>
    <row r="25" spans="2:8" ht="17.25" customHeight="1" x14ac:dyDescent="0.25">
      <c r="B25" s="5" t="s">
        <v>21</v>
      </c>
      <c r="C25" s="4">
        <v>130</v>
      </c>
      <c r="D25" s="4">
        <f>C25/C26*100</f>
        <v>0.15888050352898039</v>
      </c>
      <c r="E25" s="3">
        <v>0</v>
      </c>
      <c r="F25" s="4">
        <f>E25/E21*100</f>
        <v>0</v>
      </c>
      <c r="G25" s="3">
        <f t="shared" si="0"/>
        <v>-130</v>
      </c>
      <c r="H25" s="4">
        <v>0</v>
      </c>
    </row>
    <row r="26" spans="2:8" x14ac:dyDescent="0.25">
      <c r="B26" s="7" t="s">
        <v>13</v>
      </c>
      <c r="C26" s="8">
        <f>C21+C8</f>
        <v>81822.5</v>
      </c>
      <c r="D26" s="9">
        <f>D21+D8</f>
        <v>100</v>
      </c>
      <c r="E26" s="9">
        <f>E21+E8</f>
        <v>107908.4</v>
      </c>
      <c r="F26" s="9">
        <f>F21+F8</f>
        <v>100.00000000000001</v>
      </c>
      <c r="G26" s="8">
        <f t="shared" si="0"/>
        <v>26085.899999999994</v>
      </c>
      <c r="H26" s="9">
        <f t="shared" si="1"/>
        <v>131.88108405389715</v>
      </c>
    </row>
    <row r="27" spans="2:8" x14ac:dyDescent="0.25">
      <c r="B27" s="16"/>
      <c r="C27" s="17"/>
      <c r="D27" s="18"/>
      <c r="E27" s="18"/>
      <c r="F27" s="18"/>
      <c r="G27" s="17"/>
      <c r="H27" s="18"/>
    </row>
    <row r="28" spans="2:8" x14ac:dyDescent="0.25">
      <c r="B28" s="10" t="s">
        <v>42</v>
      </c>
      <c r="C28" s="10"/>
      <c r="D28" s="10"/>
      <c r="E28" s="10"/>
      <c r="F28" s="10"/>
      <c r="G28" s="10"/>
      <c r="H28" s="10"/>
    </row>
    <row r="29" spans="2:8" x14ac:dyDescent="0.25">
      <c r="B29" s="10" t="s">
        <v>43</v>
      </c>
      <c r="C29" s="10"/>
      <c r="D29" s="10"/>
      <c r="E29" s="10"/>
      <c r="F29" s="10"/>
      <c r="G29" s="10"/>
      <c r="H29" s="10"/>
    </row>
    <row r="30" spans="2:8" x14ac:dyDescent="0.25">
      <c r="B30" s="10" t="s">
        <v>44</v>
      </c>
      <c r="C30" s="10"/>
      <c r="D30" s="10"/>
      <c r="E30" s="10"/>
      <c r="F30" s="10"/>
      <c r="G30" s="10"/>
      <c r="H30" s="10"/>
    </row>
    <row r="31" spans="2:8" x14ac:dyDescent="0.25">
      <c r="B31" s="10" t="s">
        <v>45</v>
      </c>
      <c r="C31" s="10"/>
      <c r="D31" s="10"/>
      <c r="E31" s="10"/>
      <c r="F31" s="10"/>
      <c r="G31" s="10"/>
      <c r="H31" s="10"/>
    </row>
    <row r="32" spans="2:8" x14ac:dyDescent="0.25">
      <c r="B32" s="10" t="s">
        <v>36</v>
      </c>
      <c r="C32" s="10"/>
      <c r="D32" s="10"/>
      <c r="E32" s="10"/>
      <c r="F32" s="10"/>
      <c r="G32" s="10"/>
      <c r="H32" s="10"/>
    </row>
    <row r="33" spans="2:8" x14ac:dyDescent="0.25">
      <c r="B33" s="10" t="s">
        <v>33</v>
      </c>
      <c r="C33" s="10"/>
      <c r="D33" s="10"/>
      <c r="E33" s="10"/>
      <c r="F33" s="10"/>
      <c r="G33" s="10"/>
      <c r="H33" s="10"/>
    </row>
    <row r="34" spans="2:8" x14ac:dyDescent="0.25">
      <c r="B34" s="10" t="s">
        <v>46</v>
      </c>
      <c r="C34" s="10"/>
      <c r="D34" s="10"/>
      <c r="E34" s="10"/>
      <c r="F34" s="10"/>
      <c r="G34" s="10"/>
      <c r="H34" s="10"/>
    </row>
    <row r="35" spans="2:8" x14ac:dyDescent="0.25">
      <c r="B35" s="10"/>
      <c r="C35" s="10"/>
      <c r="D35" s="10"/>
      <c r="E35" s="10"/>
      <c r="F35" s="10"/>
      <c r="G35" s="10"/>
      <c r="H35" s="10"/>
    </row>
    <row r="36" spans="2:8" x14ac:dyDescent="0.25">
      <c r="B36" s="10"/>
      <c r="C36" s="10"/>
      <c r="D36" s="10"/>
      <c r="E36" s="10"/>
      <c r="F36" s="10"/>
      <c r="G36" s="10"/>
      <c r="H36" s="10"/>
    </row>
  </sheetData>
  <mergeCells count="6">
    <mergeCell ref="B1:H1"/>
    <mergeCell ref="B3:H3"/>
    <mergeCell ref="B5:B6"/>
    <mergeCell ref="C5:D5"/>
    <mergeCell ref="E5:F5"/>
    <mergeCell ref="G5:H5"/>
  </mergeCells>
  <pageMargins left="0.19685039370078741" right="0.19685039370078741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консолидированный</vt:lpstr>
      <vt:lpstr>собственный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2024-03-28T04:28:39Z</dcterms:modified>
</cp:coreProperties>
</file>