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4.2021г." sheetId="1" r:id="rId1"/>
  </sheets>
  <calcPr calcId="125725"/>
</workbook>
</file>

<file path=xl/calcChain.xml><?xml version="1.0" encoding="utf-8"?>
<calcChain xmlns="http://schemas.openxmlformats.org/spreadsheetml/2006/main">
  <c r="D53" i="1"/>
  <c r="D16"/>
  <c r="C9"/>
  <c r="D44"/>
  <c r="C44"/>
  <c r="D41"/>
  <c r="C41"/>
  <c r="C16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<sst xmlns="http://schemas.openxmlformats.org/spreadsheetml/2006/main" count="98" uniqueCount="98">
  <si>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</si>
  <si>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</si>
  <si>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</si>
  <si>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</si>
  <si>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</si>
  <si>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</si>
  <si>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</si>
  <si>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</si>
  <si>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</si>
  <si>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</si>
  <si>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</si>
  <si>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</si>
  <si>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</si>
  <si>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</si>
  <si>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</si>
  <si>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</si>
  <si>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</si>
  <si>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</si>
  <si>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</si>
  <si>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</si>
  <si>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</si>
  <si>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</si>
  <si>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</si>
  <si>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</si>
  <si>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</si>
  <si>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</si>
  <si>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</si>
  <si>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</si>
  <si>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</si>
  <si>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</si>
  <si>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</si>
  <si>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</si>
  <si>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</si>
  <si>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</si>
  <si>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</si>
  <si>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</si>
  <si>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</si>
  <si>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</si>
  <si>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</si>
  <si>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</si>
  <si>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</si>
  <si>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</si>
  <si>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</si>
  <si>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</si>
  <si>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</si>
  <si>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</si>
  <si>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</si>
  <si>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</si>
  <si>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</si>
  <si>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</si>
  <si>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</si>
  <si>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</si>
  <si>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</si>
  <si>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</si>
  <si>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</si>
  <si>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</si>
  <si>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</si>
  <si>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</si>
  <si>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</si>
  <si>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</si>
  <si>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</si>
  <si>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</si>
  <si>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</si>
  <si>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</si>
  <si>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</si>
  <si>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</si>
  <si>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</si>
  <si>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</si>
  <si>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</si>
  <si>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</si>
  <si>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</si>
  <si>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</si>
  <si>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</si>
  <si>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</si>
  <si>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</si>
  <si>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</si>
  <si>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</si>
  <si>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</si>
  <si>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</si>
  <si>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</si>
  <si>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</si>
  <si>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</si>
  <si>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</si>
  <si>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</si>
  <si>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</si>
  <si>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</si>
  <si>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</si>
  <si>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</si>
  <si>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</si>
  <si>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</si>
  <si>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</si>
  <si>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</si>
  <si>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</si>
  <si>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01.04.2021 года</t>
  </si>
  <si>
    <t xml:space="preserve">   Факт  на 01.04.2021г. </t>
  </si>
  <si>
    <t>14.1.</t>
  </si>
  <si>
    <t>14.2.</t>
  </si>
  <si>
    <t>14.3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</si>
</sst>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sqref="A1:E2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93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94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288754018.00999999</v>
      </c>
      <c r="D9" s="10">
        <f>SUM(D10:D15)</f>
        <v>75874800.24000001</v>
      </c>
      <c r="E9" s="11">
        <f t="shared" ref="E9:E14" si="0">D9/C9*100</f>
        <v>26.276621452025079</v>
      </c>
    </row>
    <row r="10" spans="1:6" ht="15" customHeight="1">
      <c r="A10" s="22" t="s">
        <v>1</v>
      </c>
      <c r="B10" s="3" t="s">
        <v>77</v>
      </c>
      <c r="C10" s="12">
        <v>68141816.359999999</v>
      </c>
      <c r="D10" s="12">
        <v>16164330.74</v>
      </c>
      <c r="E10" s="13">
        <f t="shared" si="0"/>
        <v>23.721602392578195</v>
      </c>
    </row>
    <row r="11" spans="1:6" ht="15" customHeight="1">
      <c r="A11" s="22" t="s">
        <v>2</v>
      </c>
      <c r="B11" s="3" t="s">
        <v>79</v>
      </c>
      <c r="C11" s="12">
        <v>203053148.59</v>
      </c>
      <c r="D11" s="12">
        <v>57147710.490000002</v>
      </c>
      <c r="E11" s="13">
        <f t="shared" si="0"/>
        <v>28.144212924957529</v>
      </c>
    </row>
    <row r="12" spans="1:6" ht="13.5" customHeight="1">
      <c r="A12" s="22" t="s">
        <v>3</v>
      </c>
      <c r="B12" s="3" t="s">
        <v>76</v>
      </c>
      <c r="C12" s="12">
        <v>10833023.119999999</v>
      </c>
      <c r="D12" s="12">
        <v>1804000.93</v>
      </c>
      <c r="E12" s="13">
        <f t="shared" si="0"/>
        <v>16.652793130935368</v>
      </c>
    </row>
    <row r="13" spans="1:6" ht="15.75" customHeight="1">
      <c r="A13" s="22" t="s">
        <v>4</v>
      </c>
      <c r="B13" s="3" t="s">
        <v>75</v>
      </c>
      <c r="C13" s="12">
        <v>593500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74</v>
      </c>
      <c r="C14" s="12">
        <v>5207569.79</v>
      </c>
      <c r="D14" s="12">
        <v>647464.07999999996</v>
      </c>
      <c r="E14" s="13">
        <f t="shared" si="0"/>
        <v>12.433133037281866</v>
      </c>
    </row>
    <row r="15" spans="1:6" ht="28.5">
      <c r="A15" s="22" t="s">
        <v>28</v>
      </c>
      <c r="B15" s="4" t="s">
        <v>73</v>
      </c>
      <c r="C15" s="12">
        <v>924960.15</v>
      </c>
      <c r="D15" s="12">
        <v>111294</v>
      </c>
      <c r="E15" s="13">
        <f t="shared" ref="E15:E20" si="1">D15/C15*100</f>
        <v>12.032302148368229</v>
      </c>
    </row>
    <row r="16" spans="1:6" ht="17.25" customHeight="1">
      <c r="A16" s="19" t="s">
        <v>6</v>
      </c>
      <c r="B16" s="32" t="s">
        <v>72</v>
      </c>
      <c r="C16" s="10">
        <f>SUM(C17:C23)</f>
        <v>32621937.280000001</v>
      </c>
      <c r="D16" s="10">
        <f>SUM(D17:D23)</f>
        <v>5582016.1900000004</v>
      </c>
      <c r="E16" s="11">
        <f t="shared" si="1"/>
        <v>17.111234510962802</v>
      </c>
    </row>
    <row r="17" spans="1:12" ht="15.75" customHeight="1">
      <c r="A17" s="20" t="s">
        <v>7</v>
      </c>
      <c r="B17" s="4" t="s">
        <v>71</v>
      </c>
      <c r="C17" s="12">
        <v>6614300</v>
      </c>
      <c r="D17" s="12">
        <v>899660.85</v>
      </c>
      <c r="E17" s="13">
        <f t="shared" si="1"/>
        <v>13.601754531847662</v>
      </c>
    </row>
    <row r="18" spans="1:12" ht="14.25" customHeight="1">
      <c r="A18" s="20" t="s">
        <v>8</v>
      </c>
      <c r="B18" s="4" t="s">
        <v>70</v>
      </c>
      <c r="C18" s="12">
        <v>1270300</v>
      </c>
      <c r="D18" s="12">
        <v>277323.61</v>
      </c>
      <c r="E18" s="13">
        <f t="shared" si="1"/>
        <v>21.831347713138626</v>
      </c>
    </row>
    <row r="19" spans="1:12" ht="18.75" customHeight="1">
      <c r="A19" s="20" t="s">
        <v>9</v>
      </c>
      <c r="B19" s="5" t="s">
        <v>69</v>
      </c>
      <c r="C19" s="12">
        <v>6656200</v>
      </c>
      <c r="D19" s="12">
        <v>1871805.52</v>
      </c>
      <c r="E19" s="13">
        <f t="shared" si="1"/>
        <v>28.121233136023555</v>
      </c>
    </row>
    <row r="20" spans="1:12" ht="28.5" customHeight="1">
      <c r="A20" s="20" t="s">
        <v>10</v>
      </c>
      <c r="B20" s="6" t="s">
        <v>68</v>
      </c>
      <c r="C20" s="12">
        <v>8744637.2799999993</v>
      </c>
      <c r="D20" s="12">
        <v>465636.79</v>
      </c>
      <c r="E20" s="13">
        <f t="shared" si="1"/>
        <v>5.3248268063097983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2034600</v>
      </c>
      <c r="D21" s="12">
        <v>131776.70000000001</v>
      </c>
      <c r="E21" s="13">
        <f>SUM(D21/C21)*100</f>
        <v>6.4767865919591081</v>
      </c>
    </row>
    <row r="22" spans="1:12" ht="26.25" customHeight="1">
      <c r="A22" s="20" t="s">
        <v>84</v>
      </c>
      <c r="B22" s="3" t="s">
        <v>83</v>
      </c>
      <c r="C22" s="12">
        <v>7080500</v>
      </c>
      <c r="D22" s="12">
        <v>1931012.72</v>
      </c>
      <c r="E22" s="13">
        <f>SUM(D22/C22)*100</f>
        <v>27.272264953040036</v>
      </c>
    </row>
    <row r="23" spans="1:12" ht="26.25" customHeight="1">
      <c r="A23" s="20" t="s">
        <v>89</v>
      </c>
      <c r="B23" s="3" t="s">
        <v>90</v>
      </c>
      <c r="C23" s="12">
        <v>221400</v>
      </c>
      <c r="D23" s="12">
        <v>4800</v>
      </c>
      <c r="E23" s="13"/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2000</v>
      </c>
      <c r="E24" s="11">
        <f>D24/C24*100</f>
        <v>1.1737089201877933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0</v>
      </c>
      <c r="E25" s="13">
        <f>SUM(D25/C25)*100</f>
        <v>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0</v>
      </c>
      <c r="E26" s="13">
        <f>D26/C26*100</f>
        <v>0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61</v>
      </c>
      <c r="C29" s="10">
        <v>1346393.08</v>
      </c>
      <c r="D29" s="10">
        <v>0</v>
      </c>
      <c r="E29" s="13">
        <v>0</v>
      </c>
    </row>
    <row r="30" spans="1:12" ht="30.75" customHeight="1">
      <c r="A30" s="19" t="s">
        <v>16</v>
      </c>
      <c r="B30" s="32" t="s">
        <v>60</v>
      </c>
      <c r="C30" s="10">
        <v>85343063.829999998</v>
      </c>
      <c r="D30" s="10">
        <v>200000</v>
      </c>
      <c r="E30" s="13">
        <f>D30/C30*100</f>
        <v>0.23434827743985387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0</v>
      </c>
      <c r="D32" s="10">
        <v>0</v>
      </c>
      <c r="E32" s="11">
        <v>0</v>
      </c>
    </row>
    <row r="33" spans="1:5" ht="26.25" customHeight="1">
      <c r="A33" s="19" t="s">
        <v>19</v>
      </c>
      <c r="B33" s="34" t="s">
        <v>57</v>
      </c>
      <c r="C33" s="10">
        <v>335500</v>
      </c>
      <c r="D33" s="10">
        <v>90720</v>
      </c>
      <c r="E33" s="11">
        <f t="shared" ref="E33" si="2">D33/C33*100</f>
        <v>27.040238450074515</v>
      </c>
    </row>
    <row r="34" spans="1:5" ht="26.25" customHeight="1">
      <c r="A34" s="19" t="s">
        <v>20</v>
      </c>
      <c r="B34" s="34" t="s">
        <v>56</v>
      </c>
      <c r="C34" s="10">
        <v>22482400</v>
      </c>
      <c r="D34" s="10">
        <v>0</v>
      </c>
      <c r="E34" s="11">
        <f t="shared" ref="E34:E39" si="3">D34/C34*100</f>
        <v>0</v>
      </c>
    </row>
    <row r="35" spans="1:5" ht="28.5" customHeight="1">
      <c r="A35" s="19" t="s">
        <v>21</v>
      </c>
      <c r="B35" s="35" t="s">
        <v>53</v>
      </c>
      <c r="C35" s="10">
        <f>SUM(C36:C38)</f>
        <v>546860</v>
      </c>
      <c r="D35" s="10">
        <f>SUM(D36:D38)</f>
        <v>496805.36</v>
      </c>
      <c r="E35" s="11">
        <f t="shared" si="3"/>
        <v>90.846900486413347</v>
      </c>
    </row>
    <row r="36" spans="1:5" ht="27.75" customHeight="1">
      <c r="A36" s="20" t="s">
        <v>35</v>
      </c>
      <c r="B36" s="3" t="s">
        <v>54</v>
      </c>
      <c r="C36" s="12">
        <v>546860</v>
      </c>
      <c r="D36" s="12">
        <v>496805.36</v>
      </c>
      <c r="E36" s="13">
        <f t="shared" si="3"/>
        <v>90.846900486413347</v>
      </c>
    </row>
    <row r="37" spans="1:5" ht="27" customHeight="1">
      <c r="A37" s="20" t="s">
        <v>36</v>
      </c>
      <c r="B37" s="7" t="s">
        <v>55</v>
      </c>
      <c r="C37" s="12">
        <v>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0</v>
      </c>
      <c r="E39" s="11">
        <f t="shared" si="3"/>
        <v>0</v>
      </c>
    </row>
    <row r="40" spans="1:5" ht="26.25" customHeight="1">
      <c r="A40" s="19" t="s">
        <v>23</v>
      </c>
      <c r="B40" s="36" t="s">
        <v>51</v>
      </c>
      <c r="C40" s="10">
        <v>62400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2651969</v>
      </c>
      <c r="D41" s="10">
        <f>D42+D43</f>
        <v>40000</v>
      </c>
      <c r="E41" s="11">
        <f t="shared" si="4"/>
        <v>1.5083132570554181</v>
      </c>
    </row>
    <row r="42" spans="1:5" ht="28.5">
      <c r="A42" s="20" t="s">
        <v>37</v>
      </c>
      <c r="B42" s="8" t="s">
        <v>49</v>
      </c>
      <c r="C42" s="12">
        <v>266600</v>
      </c>
      <c r="D42" s="12">
        <v>40000</v>
      </c>
      <c r="E42" s="11">
        <f t="shared" si="4"/>
        <v>15.003750937734434</v>
      </c>
    </row>
    <row r="43" spans="1:5" s="9" customFormat="1" ht="29.25" customHeight="1">
      <c r="A43" s="20" t="s">
        <v>38</v>
      </c>
      <c r="B43" s="8" t="s">
        <v>48</v>
      </c>
      <c r="C43" s="12">
        <v>2385369</v>
      </c>
      <c r="D43" s="12">
        <v>0</v>
      </c>
      <c r="E43" s="11">
        <v>0</v>
      </c>
    </row>
    <row r="44" spans="1:5" ht="27.75" customHeight="1">
      <c r="A44" s="23" t="s">
        <v>25</v>
      </c>
      <c r="B44" s="35" t="s">
        <v>80</v>
      </c>
      <c r="C44" s="10">
        <f>C45+C46+C47</f>
        <v>117000463.45</v>
      </c>
      <c r="D44" s="10">
        <f>D45+D46+D47</f>
        <v>25695938.07</v>
      </c>
      <c r="E44" s="11">
        <f t="shared" si="4"/>
        <v>21.962253235843914</v>
      </c>
    </row>
    <row r="45" spans="1:5" ht="28.5">
      <c r="A45" s="24" t="s">
        <v>95</v>
      </c>
      <c r="B45" s="37" t="s">
        <v>47</v>
      </c>
      <c r="C45" s="25">
        <v>80050063.450000003</v>
      </c>
      <c r="D45" s="39">
        <v>16249188.07</v>
      </c>
      <c r="E45" s="13">
        <f t="shared" si="4"/>
        <v>20.298782249122628</v>
      </c>
    </row>
    <row r="46" spans="1:5" ht="28.5">
      <c r="A46" s="24" t="s">
        <v>96</v>
      </c>
      <c r="B46" s="37" t="s">
        <v>92</v>
      </c>
      <c r="C46" s="12">
        <v>36944300</v>
      </c>
      <c r="D46" s="12">
        <v>9446750</v>
      </c>
      <c r="E46" s="13">
        <f t="shared" si="4"/>
        <v>25.570250349850994</v>
      </c>
    </row>
    <row r="47" spans="1:5" ht="28.5">
      <c r="A47" s="24" t="s">
        <v>97</v>
      </c>
      <c r="B47" s="37" t="s">
        <v>91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30</v>
      </c>
      <c r="B48" s="35" t="s">
        <v>46</v>
      </c>
      <c r="C48" s="10">
        <v>3824900</v>
      </c>
      <c r="D48" s="10">
        <v>386204.22</v>
      </c>
      <c r="E48" s="11">
        <f t="shared" si="4"/>
        <v>10.097106329577244</v>
      </c>
    </row>
    <row r="49" spans="1:5" ht="26.25" customHeight="1">
      <c r="A49" s="19" t="s">
        <v>31</v>
      </c>
      <c r="B49" s="32" t="s">
        <v>86</v>
      </c>
      <c r="C49" s="10">
        <v>4042200</v>
      </c>
      <c r="D49" s="10">
        <v>210599.61</v>
      </c>
      <c r="E49" s="11">
        <f t="shared" si="4"/>
        <v>5.2100244916134777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2500</v>
      </c>
      <c r="E50" s="11">
        <f t="shared" ref="E50:E52" si="5">D50/C50*100</f>
        <v>8.3333333333333321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559285304.64999998</v>
      </c>
      <c r="D53" s="10">
        <f>D9+D16+D24+D29+D30+D31+D32+D33+D34+D35+D39+D40+D41+D44+D48+D49+D50+D51+D52</f>
        <v>108581583.69000001</v>
      </c>
      <c r="E53" s="10">
        <f>D53/C53*100</f>
        <v>19.414345913835557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2021-04-12T08:53:26Z</cp:lastPrinted>
  <dcterms:created xsi:type="dcterms:W3CDTF">2017-12-28T08:33:55Z</dcterms:created>
  <dcterms:modified xsi:type="dcterms:W3CDTF">2021-04-12T08:54:09Z</dcterms:modified>
</cp:coreProperties>
</file>