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9035" windowHeight="11985"/>
  </bookViews>
  <sheets>
    <sheet name="01.09.2018" sheetId="1" r:id="rId1"/>
  </sheets>
  <calcPr calcId="144525"/>
</workbook>
</file>

<file path=xl/calcChain.xml><?xml version="1.0" encoding="utf-8"?>
<calcChain xmlns="http://schemas.openxmlformats.org/spreadsheetml/2006/main">
  <c r="D41" i="1" l="1"/>
  <c r="D14" i="1"/>
  <c r="C31" i="1"/>
  <c r="D20" i="1"/>
  <c r="D31" i="1"/>
  <c r="E33" i="1"/>
  <c r="C7" i="1"/>
  <c r="E45" i="1"/>
  <c r="E44" i="1"/>
  <c r="E43" i="1"/>
  <c r="E42" i="1"/>
  <c r="C41" i="1"/>
  <c r="E40" i="1"/>
  <c r="E39" i="1"/>
  <c r="E38" i="1"/>
  <c r="D37" i="1"/>
  <c r="C37" i="1"/>
  <c r="E36" i="1"/>
  <c r="E35" i="1"/>
  <c r="E34" i="1"/>
  <c r="E32" i="1"/>
  <c r="E30" i="1"/>
  <c r="E29" i="1"/>
  <c r="E25" i="1"/>
  <c r="C20" i="1"/>
  <c r="E24" i="1"/>
  <c r="E23" i="1"/>
  <c r="E21" i="1"/>
  <c r="D7" i="1"/>
  <c r="E13" i="1"/>
  <c r="E11" i="1"/>
  <c r="E47" i="1"/>
  <c r="E46" i="1"/>
  <c r="E28" i="1"/>
  <c r="E26" i="1"/>
  <c r="E22" i="1"/>
  <c r="E12" i="1"/>
  <c r="E10" i="1"/>
  <c r="E9" i="1"/>
  <c r="E8" i="1"/>
  <c r="C14" i="1"/>
  <c r="E19" i="1"/>
  <c r="E18" i="1"/>
  <c r="E17" i="1"/>
  <c r="E16" i="1"/>
  <c r="E15" i="1"/>
  <c r="E37" i="1" l="1"/>
  <c r="E31" i="1"/>
  <c r="C48" i="1"/>
  <c r="D48" i="1"/>
  <c r="E41" i="1"/>
  <c r="E20" i="1"/>
  <c r="E14" i="1"/>
  <c r="E7" i="1"/>
  <c r="E48" i="1" l="1"/>
</calcChain>
</file>

<file path=xl/sharedStrings.xml><?xml version="1.0" encoding="utf-8"?>
<sst xmlns="http://schemas.openxmlformats.org/spreadsheetml/2006/main" count="90" uniqueCount="90">
  <si>
    <t>Наименование программы/подпрограммы</t>
  </si>
  <si>
    <t xml:space="preserve">   Исполнение </t>
  </si>
  <si>
    <t>Муниципальная программа "Развитие образования  Балаганского района на 2017-2020 годы"</t>
  </si>
  <si>
    <t>1.1.</t>
  </si>
  <si>
    <t>1.2.</t>
  </si>
  <si>
    <t xml:space="preserve">Подпрограмма 2 "Развитие общего образования Балаганского района  на 2017-2020 годы" </t>
  </si>
  <si>
    <t>1.3.</t>
  </si>
  <si>
    <t>Подпрограмма 3 "Развитие дополнительного образования детей Балаганского района на 2017-2020 годы"</t>
  </si>
  <si>
    <t>1.4.</t>
  </si>
  <si>
    <t>1.5.</t>
  </si>
  <si>
    <t>2.</t>
  </si>
  <si>
    <t xml:space="preserve">Муниципальная программа "Развитие культуры и искусства в Балаганском районе на 2017-2020 годы" </t>
  </si>
  <si>
    <t>2.1.</t>
  </si>
  <si>
    <t>Подпрограмма 1"Библиотечное дело в муниципальном образовании Балаганский район на 2017-2020 годы"</t>
  </si>
  <si>
    <t>2.2.</t>
  </si>
  <si>
    <t xml:space="preserve">Подпрограмма 2 "Музейное дело в муниципальном образовании Балаганский район на 2017-2020 годы" </t>
  </si>
  <si>
    <t>2.3.</t>
  </si>
  <si>
    <t>Подпрограмма 3 "Культурный досуг населения в муниципальном образовании Балаганский район на 2017-2020 годы"</t>
  </si>
  <si>
    <t>2.4.</t>
  </si>
  <si>
    <t>Подпрограмма 4 "Дополнительное образование детей в сфере культуры  в муниципальном образовании Балаганский район на 2017 - 2020 годы"</t>
  </si>
  <si>
    <t>2.5.</t>
  </si>
  <si>
    <t>3.</t>
  </si>
  <si>
    <t>Муниципальная программа "Молодёжь Балаганского района на 2017-2020 годы"</t>
  </si>
  <si>
    <t>3.2.</t>
  </si>
  <si>
    <t>3.3.</t>
  </si>
  <si>
    <t xml:space="preserve">Подпрограмма 3 "Патриотическое воспитание детей и молодёжи муниципального образования Балаганский район на 2017-2020 годы" </t>
  </si>
  <si>
    <t>4.</t>
  </si>
  <si>
    <t>5.</t>
  </si>
  <si>
    <t>Муниципальная программа "Устойчивое развитие сельских территорий в муниципальном образовании Балаганский район на 2017-2020 годы"</t>
  </si>
  <si>
    <t>6.</t>
  </si>
  <si>
    <t>Муниципальная программа "Поддержка и развитие малого и среднего предпринимательства  в муниципальном образовании Балаганский  район на 2017-2020 годы"</t>
  </si>
  <si>
    <t>7.</t>
  </si>
  <si>
    <t>8.</t>
  </si>
  <si>
    <t>Муниципальная программа "Улучшение условий и охраны труда в муниципальном образовании Балаганский район  на 2017-2020 годы"</t>
  </si>
  <si>
    <t>9.</t>
  </si>
  <si>
    <t>Муниципальная программа "Защита  окружающей  среды  в муниципальном образовании Балаганский  район на 2017-2020 годы"</t>
  </si>
  <si>
    <t>10.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</si>
  <si>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Балаганский район на 2017- 2020 годы" </t>
  </si>
  <si>
    <t>Подпрограмма 1 "Энергосбережение и повышение энергетической  эффективности  в муниципальных общеобразовательных учреждениях Балаганского района на  2017-2020 годы"</t>
  </si>
  <si>
    <t xml:space="preserve">Подпрограмма 2 "Энергосбережение и повышение энергетической эффективности в муниципальных учреждениях культуры в муниципальном образовании Балаганский район на 2017-2020 годы" </t>
  </si>
  <si>
    <t>Подпрограмма 3  "Энергосбережение и повышение энергетической  эффективности в администрации  Балаганского района на  2017-2020 годы"</t>
  </si>
  <si>
    <t>11.</t>
  </si>
  <si>
    <t>Муниципальная программа "Улучшение качества жизни граждан пожилого возраста  в муниципальном образовании Балаганский район на 2017-2020 годы"</t>
  </si>
  <si>
    <t>12.</t>
  </si>
  <si>
    <t>Муниципальная программа "Доступная среда для инвалидов и маломобильных групп населения  Балаганского района на 2017-2020 годы"</t>
  </si>
  <si>
    <t>13.</t>
  </si>
  <si>
    <t xml:space="preserve">Муниципальная программа "Развитие физической культуры и  спорта в  Балаганском районе на 2017-2020 годы"  </t>
  </si>
  <si>
    <t xml:space="preserve">Подпрограмма 1 "Развитие физической культуры и массового спорта в муниципальном образовании Балаганский район на 2017-2020 годы"  </t>
  </si>
  <si>
    <t xml:space="preserve">Подпрограмма 2 "Развитие спортивной инфраструктуры и материально-технической базы в муниципальном образовании Балаганский район на 2017-2020 годы"  </t>
  </si>
  <si>
    <t>14.</t>
  </si>
  <si>
    <t>Муниципальная программа "Создание благоприятных условий в целях привлечения работников бюджетной сферы для работы на территории Балаганского района на 2017-2020 годы"</t>
  </si>
  <si>
    <t>Муниципальная программа "Управление муниципальными финансами муниципального образования Балаганский район на 2017-2020 годы"</t>
  </si>
  <si>
    <t>Подпрограмма 1 "Повышение эффективности бюджетных расходов муниципального образования Балаганский район на 2017-2020 годы"</t>
  </si>
  <si>
    <t>Подпрограмма 3 "Создание условий по финансовой устойчивости бюджетов поселений  Балаганского района  на 2017-2020 годы"</t>
  </si>
  <si>
    <t>%  исполнения</t>
  </si>
  <si>
    <t>1.</t>
  </si>
  <si>
    <t>№п/п</t>
  </si>
  <si>
    <t>итого</t>
  </si>
  <si>
    <t>(рублей)</t>
  </si>
  <si>
    <t>1.6</t>
  </si>
  <si>
    <t>Подпрограмма 6 " Безопасность  образовательных  учреждений в муниципальном образовании Балаганский  район на 2017-2020 годы"</t>
  </si>
  <si>
    <t>Подпрограмма 4 "Отдых и оздоровление детей  в муниципальном образовании Балаганский район на 2017-2020 годы"</t>
  </si>
  <si>
    <t>Подпрограмма 5 "Совершенствование государственного управления в сфере образования на 2017-2020 годы"</t>
  </si>
  <si>
    <t>3.1</t>
  </si>
  <si>
    <t xml:space="preserve">Подпрограмма 1 " Профилактика  ВИЧ-инфекции в муниципальном образовании Балаганский район на 2017-2020 годы"  </t>
  </si>
  <si>
    <t>Подпрограмма 2 "Комплексные  меры  противодействия  злоупотреблению  наркотическими  средствами, психотропными  веществами  и  их  незаконному  обороту  на  территории муниципального образования Балаганский район на 2017-2020 годы"</t>
  </si>
  <si>
    <t>3.4.</t>
  </si>
  <si>
    <t>Муниципальная программа "Противодействие коррупции в муниципальном образовании Балаганский район на 2018-2020 годы"</t>
  </si>
  <si>
    <t>Муниципальная программа "Управление муниципальным имуществом муниципального образования Балаганский район на 2018-2020 годы"</t>
  </si>
  <si>
    <t xml:space="preserve">Муниципальная программа "Повышение устойчивости жилых домов, основных объектов и систем жизнеобеспечения  на территории муниципального образования Балаганский район на 2017- 2020 годы" </t>
  </si>
  <si>
    <t>15.</t>
  </si>
  <si>
    <t>16.</t>
  </si>
  <si>
    <t>17.</t>
  </si>
  <si>
    <t>18.</t>
  </si>
  <si>
    <t>19.</t>
  </si>
  <si>
    <t>10.1.</t>
  </si>
  <si>
    <t>10.2.</t>
  </si>
  <si>
    <t>10.3.</t>
  </si>
  <si>
    <t>13.1.</t>
  </si>
  <si>
    <t>13.2.</t>
  </si>
  <si>
    <t>15.1.</t>
  </si>
  <si>
    <t>15.2.</t>
  </si>
  <si>
    <t>План на 2018 год</t>
  </si>
  <si>
    <t>Подпрограмма 1 "Развитие дошкольного образования Балаганского района  на 2017-2020 годы"</t>
  </si>
  <si>
    <t xml:space="preserve">Подпрограмма 5 "Совершенствование государственного управления в сфере культуры в муниципальном образовании Балаганский район на 2017-2020 годы" </t>
  </si>
  <si>
    <t>Муниципальная программа "Повышение безопасности дорожного движения  на территории Балаганского района на 2018-2020 годы"</t>
  </si>
  <si>
    <t>Муниципальная программа "Аппаратно-программный комплекс "Безопасный город" в муниципальном образовании Балаганский район на 2018-2020 годы"</t>
  </si>
  <si>
    <t xml:space="preserve">Подпрограмма 4 "Профилактика туберкулеза в муниципальном образовании Балаганский район на 2018-2020 годы" </t>
  </si>
  <si>
    <t xml:space="preserve">Муниципальная программа "Профилактика  правонарушений  на  территории муниципального образования  Балаганский  район на 2018-2020 годы" </t>
  </si>
  <si>
    <t>Информация об  исполнении муниципальных программ и подпрограмм муниципального образования Балаганский район на 01.09.2018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</si>
</sst>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mbria"/>
      <family val="1"/>
      <charset val="204"/>
      <scheme val="major"/>
    </font>
    <font>
      <sz val="18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4" fillId="2" borderId="5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wrapText="1"/>
    </xf>
    <xf numFmtId="0" fontId="3" fillId="2" borderId="7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49" fontId="3" fillId="2" borderId="7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6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wrapText="1"/>
    </xf>
    <xf numFmtId="0" fontId="4" fillId="0" borderId="0" xfId="0" applyFont="1"/>
    <xf numFmtId="49" fontId="4" fillId="0" borderId="2" xfId="0" applyNumberFormat="1" applyFont="1" applyBorder="1"/>
    <xf numFmtId="0" fontId="4" fillId="0" borderId="2" xfId="0" applyFont="1" applyBorder="1" applyAlignment="1">
      <alignment wrapText="1"/>
    </xf>
    <xf numFmtId="49" fontId="1" fillId="0" borderId="2" xfId="0" applyNumberFormat="1" applyFont="1" applyBorder="1"/>
    <xf numFmtId="0" fontId="1" fillId="0" borderId="2" xfId="0" applyFont="1" applyBorder="1" applyAlignment="1">
      <alignment wrapText="1"/>
    </xf>
    <xf numFmtId="0" fontId="4" fillId="0" borderId="7" xfId="0" applyFont="1" applyBorder="1" applyAlignment="1">
      <alignment wrapText="1"/>
    </xf>
    <xf numFmtId="49" fontId="5" fillId="2" borderId="7" xfId="0" applyNumberFormat="1" applyFont="1" applyFill="1" applyBorder="1" applyAlignment="1">
      <alignment horizontal="left" vertical="center" wrapText="1"/>
    </xf>
    <xf numFmtId="0" fontId="4" fillId="0" borderId="2" xfId="0" applyFont="1" applyBorder="1"/>
    <xf numFmtId="4" fontId="4" fillId="0" borderId="2" xfId="0" applyNumberFormat="1" applyFont="1" applyBorder="1"/>
    <xf numFmtId="4" fontId="4" fillId="0" borderId="2" xfId="0" applyNumberFormat="1" applyFont="1" applyBorder="1" applyAlignment="1">
      <alignment horizontal="right"/>
    </xf>
    <xf numFmtId="4" fontId="1" fillId="0" borderId="2" xfId="0" applyNumberFormat="1" applyFont="1" applyBorder="1"/>
    <xf numFmtId="4" fontId="1" fillId="0" borderId="2" xfId="0" applyNumberFormat="1" applyFont="1" applyBorder="1" applyAlignment="1">
      <alignment horizontal="right"/>
    </xf>
    <xf numFmtId="4" fontId="1" fillId="0" borderId="0" xfId="0" applyNumberFormat="1" applyFo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7" workbookViewId="0">
      <selection activeCell="B3" sqref="B3:B6"/>
    </sheetView>
  </sheetViews>
  <sheetFormatPr defaultRowHeight="14.25" x14ac:dyDescent="0.2"/>
  <cols>
    <col min="1" max="1" width="9.140625" style="1"/>
    <col min="2" max="2" width="73.28515625" style="1" customWidth="1"/>
    <col min="3" max="3" width="17.85546875" style="1" customWidth="1"/>
    <col min="4" max="5" width="19.5703125" style="1" customWidth="1"/>
    <col min="6" max="16384" width="9.140625" style="1"/>
  </cols>
  <sheetData>
    <row r="1" spans="1:6" ht="54.75" customHeight="1" x14ac:dyDescent="0.3">
      <c r="B1" s="32" t="s">
        <v>89</v>
      </c>
      <c r="C1" s="32"/>
      <c r="D1" s="32"/>
      <c r="E1" s="32"/>
      <c r="F1" s="31"/>
    </row>
    <row r="2" spans="1:6" x14ac:dyDescent="0.2">
      <c r="E2" s="43" t="s">
        <v>58</v>
      </c>
    </row>
    <row r="3" spans="1:6" x14ac:dyDescent="0.2">
      <c r="A3" s="33" t="s">
        <v>56</v>
      </c>
      <c r="B3" s="36" t="s">
        <v>0</v>
      </c>
      <c r="C3" s="37" t="s">
        <v>82</v>
      </c>
      <c r="D3" s="37" t="s">
        <v>1</v>
      </c>
      <c r="E3" s="40" t="s">
        <v>54</v>
      </c>
    </row>
    <row r="4" spans="1:6" x14ac:dyDescent="0.2">
      <c r="A4" s="34"/>
      <c r="B4" s="36"/>
      <c r="C4" s="38"/>
      <c r="D4" s="38"/>
      <c r="E4" s="41"/>
    </row>
    <row r="5" spans="1:6" x14ac:dyDescent="0.2">
      <c r="A5" s="34"/>
      <c r="B5" s="36"/>
      <c r="C5" s="38"/>
      <c r="D5" s="38"/>
      <c r="E5" s="41"/>
    </row>
    <row r="6" spans="1:6" ht="12.75" customHeight="1" x14ac:dyDescent="0.2">
      <c r="A6" s="35"/>
      <c r="B6" s="36"/>
      <c r="C6" s="39"/>
      <c r="D6" s="39"/>
      <c r="E6" s="42"/>
    </row>
    <row r="7" spans="1:6" ht="28.5" x14ac:dyDescent="0.2">
      <c r="A7" s="2" t="s">
        <v>55</v>
      </c>
      <c r="B7" s="3" t="s">
        <v>2</v>
      </c>
      <c r="C7" s="26">
        <f>SUM(C8:C13)</f>
        <v>218392542.39999998</v>
      </c>
      <c r="D7" s="26">
        <f>SUM(D8:D13)</f>
        <v>148372715.40000001</v>
      </c>
      <c r="E7" s="27">
        <f>D7/C7*100</f>
        <v>67.938544864890957</v>
      </c>
    </row>
    <row r="8" spans="1:6" ht="28.5" x14ac:dyDescent="0.2">
      <c r="A8" s="4" t="s">
        <v>3</v>
      </c>
      <c r="B8" s="5" t="s">
        <v>83</v>
      </c>
      <c r="C8" s="28">
        <v>55515827.600000001</v>
      </c>
      <c r="D8" s="28">
        <v>35677312.609999999</v>
      </c>
      <c r="E8" s="29">
        <f>D8/C8*100</f>
        <v>64.265118890166733</v>
      </c>
    </row>
    <row r="9" spans="1:6" ht="28.5" x14ac:dyDescent="0.2">
      <c r="A9" s="4" t="s">
        <v>4</v>
      </c>
      <c r="B9" s="5" t="s">
        <v>5</v>
      </c>
      <c r="C9" s="28">
        <v>146512362.03999999</v>
      </c>
      <c r="D9" s="28">
        <v>101771990.95999999</v>
      </c>
      <c r="E9" s="29">
        <f>D9/C9*100</f>
        <v>69.46307433922523</v>
      </c>
    </row>
    <row r="10" spans="1:6" ht="28.5" x14ac:dyDescent="0.2">
      <c r="A10" s="4" t="s">
        <v>6</v>
      </c>
      <c r="B10" s="5" t="s">
        <v>7</v>
      </c>
      <c r="C10" s="28">
        <v>8432133</v>
      </c>
      <c r="D10" s="28">
        <v>5201329.99</v>
      </c>
      <c r="E10" s="29">
        <f>D10/C10*100</f>
        <v>61.684629381438839</v>
      </c>
    </row>
    <row r="11" spans="1:6" ht="28.5" x14ac:dyDescent="0.2">
      <c r="A11" s="4" t="s">
        <v>8</v>
      </c>
      <c r="B11" s="5" t="s">
        <v>61</v>
      </c>
      <c r="C11" s="28">
        <v>1042036</v>
      </c>
      <c r="D11" s="28">
        <v>1037997.31</v>
      </c>
      <c r="E11" s="29">
        <f>D11/C11*100</f>
        <v>99.612423179237581</v>
      </c>
    </row>
    <row r="12" spans="1:6" ht="28.5" x14ac:dyDescent="0.2">
      <c r="A12" s="4" t="s">
        <v>9</v>
      </c>
      <c r="B12" s="5" t="s">
        <v>62</v>
      </c>
      <c r="C12" s="28">
        <v>5881691.7599999998</v>
      </c>
      <c r="D12" s="28">
        <v>4198673.7699999996</v>
      </c>
      <c r="E12" s="29">
        <f t="shared" ref="E12:E18" si="0">D12/C12*100</f>
        <v>71.385477874821518</v>
      </c>
    </row>
    <row r="13" spans="1:6" ht="28.5" x14ac:dyDescent="0.2">
      <c r="A13" s="4" t="s">
        <v>59</v>
      </c>
      <c r="B13" s="6" t="s">
        <v>60</v>
      </c>
      <c r="C13" s="28">
        <v>1008492</v>
      </c>
      <c r="D13" s="28">
        <v>485410.76</v>
      </c>
      <c r="E13" s="29">
        <f t="shared" si="0"/>
        <v>48.132336200981271</v>
      </c>
    </row>
    <row r="14" spans="1:6" ht="28.5" x14ac:dyDescent="0.2">
      <c r="A14" s="7" t="s">
        <v>10</v>
      </c>
      <c r="B14" s="8" t="s">
        <v>11</v>
      </c>
      <c r="C14" s="26">
        <f>SUM(C15:C19)</f>
        <v>34111938.600000001</v>
      </c>
      <c r="D14" s="26">
        <f>D15+D16+D17+D18+D19</f>
        <v>20162721.299999997</v>
      </c>
      <c r="E14" s="27">
        <f t="shared" si="0"/>
        <v>59.107521083542281</v>
      </c>
    </row>
    <row r="15" spans="1:6" ht="28.5" x14ac:dyDescent="0.2">
      <c r="A15" s="9" t="s">
        <v>12</v>
      </c>
      <c r="B15" s="6" t="s">
        <v>13</v>
      </c>
      <c r="C15" s="28">
        <v>13488993</v>
      </c>
      <c r="D15" s="28">
        <v>8298411.2199999997</v>
      </c>
      <c r="E15" s="29">
        <f t="shared" si="0"/>
        <v>61.519871942998265</v>
      </c>
    </row>
    <row r="16" spans="1:6" ht="28.5" x14ac:dyDescent="0.2">
      <c r="A16" s="9" t="s">
        <v>14</v>
      </c>
      <c r="B16" s="6" t="s">
        <v>15</v>
      </c>
      <c r="C16" s="28">
        <v>2365068.6</v>
      </c>
      <c r="D16" s="28">
        <v>1233125.17</v>
      </c>
      <c r="E16" s="29">
        <f t="shared" si="0"/>
        <v>52.139086790125234</v>
      </c>
    </row>
    <row r="17" spans="1:5" ht="28.5" x14ac:dyDescent="0.2">
      <c r="A17" s="9" t="s">
        <v>16</v>
      </c>
      <c r="B17" s="10" t="s">
        <v>17</v>
      </c>
      <c r="C17" s="28">
        <v>12713120</v>
      </c>
      <c r="D17" s="28">
        <v>7048275.8600000003</v>
      </c>
      <c r="E17" s="29">
        <f t="shared" si="0"/>
        <v>55.440960676844085</v>
      </c>
    </row>
    <row r="18" spans="1:5" ht="28.5" customHeight="1" x14ac:dyDescent="0.2">
      <c r="A18" s="9" t="s">
        <v>18</v>
      </c>
      <c r="B18" s="11" t="s">
        <v>19</v>
      </c>
      <c r="C18" s="28">
        <v>3912278</v>
      </c>
      <c r="D18" s="28">
        <v>2576216.08</v>
      </c>
      <c r="E18" s="29">
        <f t="shared" si="0"/>
        <v>65.849514783969852</v>
      </c>
    </row>
    <row r="19" spans="1:5" ht="42.75" x14ac:dyDescent="0.2">
      <c r="A19" s="9" t="s">
        <v>20</v>
      </c>
      <c r="B19" s="5" t="s">
        <v>84</v>
      </c>
      <c r="C19" s="28">
        <v>1632479</v>
      </c>
      <c r="D19" s="28">
        <v>1006692.97</v>
      </c>
      <c r="E19" s="29">
        <f>SUM(D19/C19)*100</f>
        <v>61.666518834239213</v>
      </c>
    </row>
    <row r="20" spans="1:5" ht="28.5" x14ac:dyDescent="0.2">
      <c r="A20" s="7" t="s">
        <v>21</v>
      </c>
      <c r="B20" s="3" t="s">
        <v>22</v>
      </c>
      <c r="C20" s="26">
        <f>SUM(C21:C24)</f>
        <v>315500</v>
      </c>
      <c r="D20" s="26">
        <f>D21+D22+D23+D24</f>
        <v>262464.79000000004</v>
      </c>
      <c r="E20" s="27">
        <f>D20/C20*100</f>
        <v>83.190107765451671</v>
      </c>
    </row>
    <row r="21" spans="1:5" ht="28.5" x14ac:dyDescent="0.2">
      <c r="A21" s="9" t="s">
        <v>63</v>
      </c>
      <c r="B21" s="6" t="s">
        <v>64</v>
      </c>
      <c r="C21" s="28">
        <v>18000</v>
      </c>
      <c r="D21" s="28">
        <v>3000</v>
      </c>
      <c r="E21" s="29">
        <f>SUM(D21/C21)*100</f>
        <v>16.666666666666664</v>
      </c>
    </row>
    <row r="22" spans="1:5" ht="57" x14ac:dyDescent="0.2">
      <c r="A22" s="9" t="s">
        <v>23</v>
      </c>
      <c r="B22" s="6" t="s">
        <v>65</v>
      </c>
      <c r="C22" s="28">
        <v>190000</v>
      </c>
      <c r="D22" s="28">
        <v>174964.79</v>
      </c>
      <c r="E22" s="29">
        <f>D22/C22*100</f>
        <v>92.086731578947365</v>
      </c>
    </row>
    <row r="23" spans="1:5" ht="28.5" x14ac:dyDescent="0.2">
      <c r="A23" s="9" t="s">
        <v>24</v>
      </c>
      <c r="B23" s="10" t="s">
        <v>25</v>
      </c>
      <c r="C23" s="28">
        <v>100500</v>
      </c>
      <c r="D23" s="28">
        <v>80500</v>
      </c>
      <c r="E23" s="29">
        <f>D23/C23*100</f>
        <v>80.099502487562191</v>
      </c>
    </row>
    <row r="24" spans="1:5" ht="28.5" x14ac:dyDescent="0.2">
      <c r="A24" s="9" t="s">
        <v>66</v>
      </c>
      <c r="B24" s="10" t="s">
        <v>87</v>
      </c>
      <c r="C24" s="28">
        <v>7000</v>
      </c>
      <c r="D24" s="28">
        <v>4000</v>
      </c>
      <c r="E24" s="29">
        <f>D24/C24*100</f>
        <v>57.142857142857139</v>
      </c>
    </row>
    <row r="25" spans="1:5" ht="57" x14ac:dyDescent="0.2">
      <c r="A25" s="7" t="s">
        <v>26</v>
      </c>
      <c r="B25" s="12" t="s">
        <v>69</v>
      </c>
      <c r="C25" s="26">
        <v>45644100</v>
      </c>
      <c r="D25" s="26">
        <v>0</v>
      </c>
      <c r="E25" s="27">
        <f>D25/C25*100</f>
        <v>0</v>
      </c>
    </row>
    <row r="26" spans="1:5" ht="42.75" x14ac:dyDescent="0.2">
      <c r="A26" s="7" t="s">
        <v>27</v>
      </c>
      <c r="B26" s="8" t="s">
        <v>28</v>
      </c>
      <c r="C26" s="26">
        <v>7067477.8300000001</v>
      </c>
      <c r="D26" s="26">
        <v>2136191</v>
      </c>
      <c r="E26" s="27">
        <f>D26/C26*100</f>
        <v>30.225648405040701</v>
      </c>
    </row>
    <row r="27" spans="1:5" ht="42.75" x14ac:dyDescent="0.2">
      <c r="A27" s="7" t="s">
        <v>29</v>
      </c>
      <c r="B27" s="13" t="s">
        <v>30</v>
      </c>
      <c r="C27" s="26">
        <v>32000</v>
      </c>
      <c r="D27" s="26">
        <v>0</v>
      </c>
      <c r="E27" s="27">
        <v>0</v>
      </c>
    </row>
    <row r="28" spans="1:5" ht="30.75" customHeight="1" x14ac:dyDescent="0.2">
      <c r="A28" s="7" t="s">
        <v>31</v>
      </c>
      <c r="B28" s="3" t="s">
        <v>85</v>
      </c>
      <c r="C28" s="26">
        <v>1980700</v>
      </c>
      <c r="D28" s="26">
        <v>1866333.33</v>
      </c>
      <c r="E28" s="27">
        <f t="shared" ref="E28:E47" si="1">D28/C28*100</f>
        <v>94.225946887464033</v>
      </c>
    </row>
    <row r="29" spans="1:5" ht="42.75" x14ac:dyDescent="0.2">
      <c r="A29" s="7" t="s">
        <v>32</v>
      </c>
      <c r="B29" s="13" t="s">
        <v>33</v>
      </c>
      <c r="C29" s="26">
        <v>60700</v>
      </c>
      <c r="D29" s="26">
        <v>53700</v>
      </c>
      <c r="E29" s="27">
        <f t="shared" ref="E29" si="2">D29/C29*100</f>
        <v>88.467874794069189</v>
      </c>
    </row>
    <row r="30" spans="1:5" ht="42.75" x14ac:dyDescent="0.2">
      <c r="A30" s="7" t="s">
        <v>34</v>
      </c>
      <c r="B30" s="13" t="s">
        <v>35</v>
      </c>
      <c r="C30" s="26">
        <v>500000</v>
      </c>
      <c r="D30" s="26">
        <v>500000</v>
      </c>
      <c r="E30" s="27">
        <f t="shared" ref="E30:E35" si="3">D30/C30*100</f>
        <v>100</v>
      </c>
    </row>
    <row r="31" spans="1:5" ht="42.75" x14ac:dyDescent="0.2">
      <c r="A31" s="7" t="s">
        <v>36</v>
      </c>
      <c r="B31" s="12" t="s">
        <v>37</v>
      </c>
      <c r="C31" s="26">
        <f>C32+C33+C34</f>
        <v>5272310.0999999996</v>
      </c>
      <c r="D31" s="26">
        <f>SUM(D32:D34)</f>
        <v>3222866.41</v>
      </c>
      <c r="E31" s="27">
        <f t="shared" si="3"/>
        <v>61.128164862685153</v>
      </c>
    </row>
    <row r="32" spans="1:5" ht="42.75" x14ac:dyDescent="0.2">
      <c r="A32" s="9" t="s">
        <v>75</v>
      </c>
      <c r="B32" s="5" t="s">
        <v>38</v>
      </c>
      <c r="C32" s="28">
        <v>3128000</v>
      </c>
      <c r="D32" s="28">
        <v>1397235.47</v>
      </c>
      <c r="E32" s="29">
        <f t="shared" si="3"/>
        <v>44.668653132992326</v>
      </c>
    </row>
    <row r="33" spans="1:5" ht="42.75" x14ac:dyDescent="0.2">
      <c r="A33" s="9" t="s">
        <v>76</v>
      </c>
      <c r="B33" s="14" t="s">
        <v>39</v>
      </c>
      <c r="C33" s="28">
        <v>350000</v>
      </c>
      <c r="D33" s="28">
        <v>349921</v>
      </c>
      <c r="E33" s="29">
        <f t="shared" si="3"/>
        <v>99.977428571428575</v>
      </c>
    </row>
    <row r="34" spans="1:5" ht="42.75" x14ac:dyDescent="0.2">
      <c r="A34" s="9" t="s">
        <v>77</v>
      </c>
      <c r="B34" s="15" t="s">
        <v>40</v>
      </c>
      <c r="C34" s="28">
        <v>1794310.1</v>
      </c>
      <c r="D34" s="28">
        <v>1475709.94</v>
      </c>
      <c r="E34" s="29">
        <f t="shared" si="3"/>
        <v>82.243862975524678</v>
      </c>
    </row>
    <row r="35" spans="1:5" ht="42.75" x14ac:dyDescent="0.2">
      <c r="A35" s="7" t="s">
        <v>41</v>
      </c>
      <c r="B35" s="13" t="s">
        <v>42</v>
      </c>
      <c r="C35" s="26">
        <v>102400</v>
      </c>
      <c r="D35" s="26">
        <v>37152</v>
      </c>
      <c r="E35" s="27">
        <f t="shared" si="3"/>
        <v>36.28125</v>
      </c>
    </row>
    <row r="36" spans="1:5" ht="42.75" x14ac:dyDescent="0.2">
      <c r="A36" s="7" t="s">
        <v>43</v>
      </c>
      <c r="B36" s="16" t="s">
        <v>44</v>
      </c>
      <c r="C36" s="26">
        <v>365000</v>
      </c>
      <c r="D36" s="26">
        <v>0</v>
      </c>
      <c r="E36" s="27">
        <f t="shared" ref="E36:E45" si="4">D36/C36*100</f>
        <v>0</v>
      </c>
    </row>
    <row r="37" spans="1:5" ht="28.5" x14ac:dyDescent="0.2">
      <c r="A37" s="7" t="s">
        <v>45</v>
      </c>
      <c r="B37" s="13" t="s">
        <v>46</v>
      </c>
      <c r="C37" s="26">
        <f>SUM(C38:C39)</f>
        <v>887200</v>
      </c>
      <c r="D37" s="26">
        <f>SUM(D38:D39)</f>
        <v>237200</v>
      </c>
      <c r="E37" s="27">
        <f t="shared" si="4"/>
        <v>26.735798016230838</v>
      </c>
    </row>
    <row r="38" spans="1:5" ht="28.5" x14ac:dyDescent="0.2">
      <c r="A38" s="9" t="s">
        <v>78</v>
      </c>
      <c r="B38" s="17" t="s">
        <v>47</v>
      </c>
      <c r="C38" s="28">
        <v>337200</v>
      </c>
      <c r="D38" s="28">
        <v>237200</v>
      </c>
      <c r="E38" s="27">
        <f t="shared" si="4"/>
        <v>70.344009489916957</v>
      </c>
    </row>
    <row r="39" spans="1:5" s="18" customFormat="1" ht="47.25" customHeight="1" x14ac:dyDescent="0.2">
      <c r="A39" s="9" t="s">
        <v>79</v>
      </c>
      <c r="B39" s="17" t="s">
        <v>48</v>
      </c>
      <c r="C39" s="28">
        <v>550000</v>
      </c>
      <c r="D39" s="28">
        <v>0</v>
      </c>
      <c r="E39" s="27">
        <f t="shared" si="4"/>
        <v>0</v>
      </c>
    </row>
    <row r="40" spans="1:5" ht="42.75" x14ac:dyDescent="0.2">
      <c r="A40" s="7" t="s">
        <v>49</v>
      </c>
      <c r="B40" s="13" t="s">
        <v>50</v>
      </c>
      <c r="C40" s="26">
        <v>2044000</v>
      </c>
      <c r="D40" s="26">
        <v>1450000</v>
      </c>
      <c r="E40" s="27">
        <f t="shared" si="4"/>
        <v>70.939334637964777</v>
      </c>
    </row>
    <row r="41" spans="1:5" ht="42.75" x14ac:dyDescent="0.2">
      <c r="A41" s="19" t="s">
        <v>70</v>
      </c>
      <c r="B41" s="20" t="s">
        <v>51</v>
      </c>
      <c r="C41" s="26">
        <f>SUM(C42:C43)</f>
        <v>31792200</v>
      </c>
      <c r="D41" s="26">
        <f>D42+D43</f>
        <v>19861700</v>
      </c>
      <c r="E41" s="27">
        <f t="shared" si="4"/>
        <v>62.473499789256479</v>
      </c>
    </row>
    <row r="42" spans="1:5" ht="28.5" x14ac:dyDescent="0.2">
      <c r="A42" s="21" t="s">
        <v>80</v>
      </c>
      <c r="B42" s="22" t="s">
        <v>52</v>
      </c>
      <c r="C42" s="28">
        <v>4051000</v>
      </c>
      <c r="D42" s="28">
        <v>0</v>
      </c>
      <c r="E42" s="29">
        <f t="shared" si="4"/>
        <v>0</v>
      </c>
    </row>
    <row r="43" spans="1:5" ht="28.5" x14ac:dyDescent="0.2">
      <c r="A43" s="21" t="s">
        <v>81</v>
      </c>
      <c r="B43" s="22" t="s">
        <v>53</v>
      </c>
      <c r="C43" s="28">
        <v>27741200</v>
      </c>
      <c r="D43" s="28">
        <v>19861700</v>
      </c>
      <c r="E43" s="29">
        <f t="shared" si="4"/>
        <v>71.596398137066885</v>
      </c>
    </row>
    <row r="44" spans="1:5" ht="45" customHeight="1" x14ac:dyDescent="0.2">
      <c r="A44" s="7" t="s">
        <v>71</v>
      </c>
      <c r="B44" s="20" t="s">
        <v>68</v>
      </c>
      <c r="C44" s="26">
        <v>489800</v>
      </c>
      <c r="D44" s="26">
        <v>300346.09000000003</v>
      </c>
      <c r="E44" s="27">
        <f t="shared" si="4"/>
        <v>61.320149040424667</v>
      </c>
    </row>
    <row r="45" spans="1:5" ht="47.25" customHeight="1" x14ac:dyDescent="0.2">
      <c r="A45" s="7" t="s">
        <v>72</v>
      </c>
      <c r="B45" s="23" t="s">
        <v>86</v>
      </c>
      <c r="C45" s="26">
        <v>1531699</v>
      </c>
      <c r="D45" s="26">
        <v>1241079</v>
      </c>
      <c r="E45" s="27">
        <f t="shared" si="4"/>
        <v>81.026298247893351</v>
      </c>
    </row>
    <row r="46" spans="1:5" s="18" customFormat="1" ht="33.75" customHeight="1" x14ac:dyDescent="0.2">
      <c r="A46" s="7" t="s">
        <v>73</v>
      </c>
      <c r="B46" s="24" t="s">
        <v>67</v>
      </c>
      <c r="C46" s="26">
        <v>15000</v>
      </c>
      <c r="D46" s="26">
        <v>0</v>
      </c>
      <c r="E46" s="27">
        <f t="shared" si="1"/>
        <v>0</v>
      </c>
    </row>
    <row r="47" spans="1:5" ht="42.75" x14ac:dyDescent="0.2">
      <c r="A47" s="7" t="s">
        <v>74</v>
      </c>
      <c r="B47" s="3" t="s">
        <v>88</v>
      </c>
      <c r="C47" s="26">
        <v>85000</v>
      </c>
      <c r="D47" s="26">
        <v>10000</v>
      </c>
      <c r="E47" s="27">
        <f t="shared" si="1"/>
        <v>11.76470588235294</v>
      </c>
    </row>
    <row r="48" spans="1:5" x14ac:dyDescent="0.2">
      <c r="A48" s="25"/>
      <c r="B48" s="25" t="s">
        <v>57</v>
      </c>
      <c r="C48" s="26">
        <f>C7+C14+C20+C25+C26+C27+C28+C29+C30+C31+C35+C36+C37+C40+C41+C44+C45+C46+C47</f>
        <v>350689567.93000001</v>
      </c>
      <c r="D48" s="26">
        <f>D7+D14+D20+D25+D26+D27+D28+D29+D30+D31+D35+D36+D37+D40+D41+D44+D45+D46+D47</f>
        <v>199714469.31999999</v>
      </c>
      <c r="E48" s="26">
        <f>D48/C48*100</f>
        <v>56.949076215424896</v>
      </c>
    </row>
    <row r="49" spans="3:5" x14ac:dyDescent="0.2">
      <c r="C49" s="30"/>
      <c r="D49" s="30"/>
      <c r="E49" s="30"/>
    </row>
    <row r="50" spans="3:5" x14ac:dyDescent="0.2">
      <c r="C50" s="30"/>
      <c r="D50" s="30"/>
      <c r="E50" s="30"/>
    </row>
  </sheetData>
  <mergeCells count="6">
    <mergeCell ref="A3:A6"/>
    <mergeCell ref="B3:B6"/>
    <mergeCell ref="C3:C6"/>
    <mergeCell ref="D3:D6"/>
    <mergeCell ref="E3:E6"/>
    <mergeCell ref="B1:E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01.09.2018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Glavbux</cp:lastModifiedBy>
  <cp:lastPrinted>2018-04-25T08:43:17Z</cp:lastPrinted>
  <dcterms:created xsi:type="dcterms:W3CDTF">2017-12-28T08:33:55Z</dcterms:created>
  <dcterms:modified xsi:type="dcterms:W3CDTF">2018-09-14T04:54:49Z</dcterms:modified>
</cp:coreProperties>
</file>