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5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H114" i="1" l="1"/>
  <c r="H113" i="1"/>
  <c r="H112" i="1"/>
  <c r="H111" i="1" s="1"/>
  <c r="H109" i="1"/>
  <c r="H108" i="1"/>
  <c r="H107" i="1"/>
  <c r="H105" i="1"/>
  <c r="H104" i="1"/>
  <c r="H103" i="1"/>
  <c r="H102" i="1" s="1"/>
  <c r="H101" i="1"/>
  <c r="H100" i="1"/>
  <c r="H99" i="1"/>
  <c r="H98" i="1"/>
  <c r="H97" i="1"/>
  <c r="H96" i="1"/>
  <c r="H95" i="1"/>
  <c r="H94" i="1"/>
  <c r="H93" i="1"/>
  <c r="H91" i="1"/>
  <c r="H89" i="1"/>
  <c r="H88" i="1"/>
  <c r="H87" i="1"/>
  <c r="H83" i="1"/>
  <c r="H82" i="1"/>
  <c r="H81" i="1"/>
  <c r="H80" i="1"/>
  <c r="H78" i="1"/>
  <c r="H77" i="1"/>
  <c r="H76" i="1"/>
  <c r="H75" i="1"/>
  <c r="H74" i="1"/>
  <c r="H73" i="1"/>
  <c r="H70" i="1" s="1"/>
  <c r="H72" i="1"/>
  <c r="H71" i="1"/>
  <c r="H69" i="1"/>
  <c r="H68" i="1"/>
  <c r="H67" i="1"/>
  <c r="H66" i="1"/>
  <c r="H65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 s="1"/>
  <c r="H47" i="1"/>
  <c r="H46" i="1"/>
  <c r="H45" i="1"/>
  <c r="H44" i="1"/>
  <c r="H43" i="1"/>
  <c r="H39" i="1"/>
  <c r="H38" i="1"/>
  <c r="H37" i="1"/>
  <c r="H35" i="1"/>
  <c r="H34" i="1" s="1"/>
  <c r="H33" i="1"/>
  <c r="H32" i="1"/>
  <c r="H31" i="1" s="1"/>
  <c r="H30" i="1"/>
  <c r="H29" i="1" s="1"/>
  <c r="H28" i="1"/>
  <c r="H26" i="1"/>
  <c r="H25" i="1"/>
  <c r="H24" i="1"/>
  <c r="H23" i="1"/>
  <c r="H22" i="1"/>
  <c r="H21" i="1"/>
  <c r="H20" i="1"/>
  <c r="H19" i="1"/>
  <c r="H18" i="1"/>
  <c r="H10" i="1" s="1"/>
  <c r="H17" i="1"/>
  <c r="H16" i="1"/>
  <c r="H15" i="1"/>
  <c r="H14" i="1"/>
  <c r="H13" i="1"/>
  <c r="H12" i="1"/>
  <c r="H11" i="1"/>
  <c r="H36" i="1" l="1"/>
  <c r="H42" i="1"/>
  <c r="H41" i="1" s="1"/>
  <c r="H64" i="1"/>
  <c r="H92" i="1"/>
  <c r="H85" i="1" s="1"/>
  <c r="H106" i="1"/>
  <c r="H58" i="1"/>
  <c r="H79" i="1"/>
  <c r="H63" i="1"/>
  <c r="H27" i="1"/>
  <c r="H117" i="1"/>
  <c r="H116" i="1" s="1"/>
  <c r="H110" i="1" l="1"/>
  <c r="H40" i="1"/>
  <c r="H115" i="1"/>
  <c r="H84" i="1" l="1"/>
  <c r="H118" i="1" s="1"/>
</calcChain>
</file>

<file path=xl/sharedStrings.xml><?xml version="1.0" encoding="utf-8"?>
<sst xmlns="http://schemas.openxmlformats.org/spreadsheetml/2006/main" count="587" uniqueCount="141">
  <si>
    <t>"Приложение 13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</si>
  <si>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РАСПРЕДЕЛЕНИЕ БЮДЖЕТНЫХ АССИГНОВАНИЙ НА РЕАЛИЗАЦИЮ МУНИЦИПАЛЬНЫХ ПРОГРАММ НА 2017 ГОД</t>
  </si>
  <si>
    <t>(тыс. рублей)</t>
  </si>
  <si>
    <t>Наименование программы</t>
  </si>
  <si>
    <t>Бюджетополучатели</t>
  </si>
  <si>
    <t>Бюджетная классификация</t>
  </si>
  <si>
    <t xml:space="preserve">  2017 год</t>
  </si>
  <si>
    <t>№</t>
  </si>
  <si>
    <t>ГРБС</t>
  </si>
  <si>
    <t>РзПр</t>
  </si>
  <si>
    <t>ЦСР</t>
  </si>
  <si>
    <t>ВР</t>
  </si>
  <si>
    <t>МП "Развитие культуры и искусства в Балаганском районе на 2017-2020 годы" в т.ч.</t>
  </si>
  <si>
    <t xml:space="preserve">Учреждения культуры </t>
  </si>
  <si>
    <t>957</t>
  </si>
  <si>
    <t>Подпрограмма 1 "Библиотечное дело в муниципальном образовании Балаганский район на 2017-2020годы"</t>
  </si>
  <si>
    <t>МБУК "МОБ Балаганского района"</t>
  </si>
  <si>
    <t>0705</t>
  </si>
  <si>
    <t>4210100000</t>
  </si>
  <si>
    <t>600</t>
  </si>
  <si>
    <t>0801</t>
  </si>
  <si>
    <t>Подпрограмма 2 "Музейное дело в муниципальном образовании Балаганский район на 2017-2020годы""</t>
  </si>
  <si>
    <t>МКУК БИЭМ</t>
  </si>
  <si>
    <t>4220100000</t>
  </si>
  <si>
    <t>200</t>
  </si>
  <si>
    <t>100</t>
  </si>
  <si>
    <t>Подпрограмма 2 "Музейное дело в муниципальном образовании Балаганский район на 2017-2020годы"</t>
  </si>
  <si>
    <t>850</t>
  </si>
  <si>
    <t>Подпрограмма 3 "Культурный досуг населения в муниципальном образовании Балаганский район на 2017-2020годы"</t>
  </si>
  <si>
    <t>МБУК "Межпоселенческий ДК"</t>
  </si>
  <si>
    <t>4230100000</t>
  </si>
  <si>
    <t>Подпрограмма 4 "Дополнительное образование детей в сфере культуры в муниципальном образовании Балаганский район на 2017-2020годы"</t>
  </si>
  <si>
    <t>МКУ ДО БДМШ</t>
  </si>
  <si>
    <t>0703</t>
  </si>
  <si>
    <t>4240100000</t>
  </si>
  <si>
    <t>Подпрограмма 5 "Совершенствование государственного управления в сфере культуры"</t>
  </si>
  <si>
    <t>Управление культуры</t>
  </si>
  <si>
    <t>4250100000</t>
  </si>
  <si>
    <t>0804</t>
  </si>
  <si>
    <t>Подпрограмма 5 "Совершенствование государственного управления в сфере культуры в муниципальном образовании Балаганский район на 2017-2020годы"</t>
  </si>
  <si>
    <t>800</t>
  </si>
  <si>
    <t>Муниципальные программы МКУ Управление культуры</t>
  </si>
  <si>
    <t>МП "Устойчивое развитие сельских территорий в муниципальном образовании Балаганский район на 2017-2020 годы"</t>
  </si>
  <si>
    <t>0709</t>
  </si>
  <si>
    <t>4360070000</t>
  </si>
  <si>
    <t>МП" Управление муниципальными финансами муниципального образования Балаганский район на 2017-2020 годы"</t>
  </si>
  <si>
    <t>Подпрограмма "Повышение эффективности бюджетных расходов муниципального образования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</si>
  <si>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</si>
  <si>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 xml:space="preserve">Подпрограмма 2 "Энергосбережение и повышение энергетической эффективности в  учреждениях культуры муниципального образования Балаганский район на 2017-2020 годы" </t>
  </si>
  <si>
    <t>МП "Улучшение качества жизни граждан пожилого возраста в муниципальном образовании Балаганский район на 2017-2020 годы"</t>
  </si>
  <si>
    <t>Итого по культуре</t>
  </si>
  <si>
    <t>МП "Развитие образования в Балаганском районе на 2017-2020 годы"</t>
  </si>
  <si>
    <t>Учреждения образования</t>
  </si>
  <si>
    <t>973</t>
  </si>
  <si>
    <t>Подпрограмма 1 "Развитие дошкольного образования Балаганского района на 2017-2020 годы"</t>
  </si>
  <si>
    <t>МК Дошкольные общеобразовательные учреждения</t>
  </si>
  <si>
    <t>0700</t>
  </si>
  <si>
    <t>4310100000</t>
  </si>
  <si>
    <t>0701</t>
  </si>
  <si>
    <t>43101S0000</t>
  </si>
  <si>
    <t>Подпрограмма 2 "Развитие общего образования Балаганского района на 2017-2020 годы"</t>
  </si>
  <si>
    <t>Муниципальные бюджетные общеобразовательные учреждения</t>
  </si>
  <si>
    <t>0000</t>
  </si>
  <si>
    <t>4320100000</t>
  </si>
  <si>
    <t>0702</t>
  </si>
  <si>
    <t>43201S0000</t>
  </si>
  <si>
    <t>1004</t>
  </si>
  <si>
    <t>Подпрограмма 3 "Развитие дополнительного образования Балаганского района на 2017-2020 годы"</t>
  </si>
  <si>
    <t>МБОУ ДО Балаганский Центр Детского Творчества</t>
  </si>
  <si>
    <t>4330100000</t>
  </si>
  <si>
    <t>43301S0000</t>
  </si>
  <si>
    <t>Подпрограмма 4 "Отдых и оздоровление детей в муниципальном образовании Балаганский район на 2017-2020 годы""</t>
  </si>
  <si>
    <t>0707</t>
  </si>
  <si>
    <t>4340100000</t>
  </si>
  <si>
    <t>Подпрограмма 5 "Совершенствование государственного управления в сфере образования на 2017-2020 годы"</t>
  </si>
  <si>
    <t>МКУ Управление образования Балаганского района</t>
  </si>
  <si>
    <t>4350100000</t>
  </si>
  <si>
    <t>Муниципальные программы МКУ Управление образования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</si>
  <si>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</si>
  <si>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 "</t>
  </si>
  <si>
    <t>43600S0000</t>
  </si>
  <si>
    <t>МБОУ ДО Балаганский  центр детского творчества</t>
  </si>
  <si>
    <t>МП "Безопасность Балаганского района на 2017-2020 годы"</t>
  </si>
  <si>
    <t>4360000000</t>
  </si>
  <si>
    <t>Подпрограмма 1 "Безопасность образовательных учреждений в муниципальном образовании Балаганский район"</t>
  </si>
  <si>
    <t>Подпрограмма 1 "Безопасность образовательных учреждений в муниципальном образовании Балаганский район на 2017-2020 годы"</t>
  </si>
  <si>
    <t>Подпрограмма 2 "Повышение безопасности дорожного движения на территории  Балаганского района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</si>
  <si>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</si>
  <si>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</si>
  <si>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43600L0000</t>
  </si>
  <si>
    <t>МБОУ ДО Балаганский  Центр  Детского Творчества</t>
  </si>
  <si>
    <t>МП "Развитие физической культуры и спорта  в  Балаганском районе на 2017-2020 годы"</t>
  </si>
  <si>
    <t>1101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</si>
  <si>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</t>
  </si>
  <si>
    <t>Итого по образованию</t>
  </si>
  <si>
    <t>АДМИНИСТРАЦИЯ БАЛАГАНСКОГО РАЙОНА</t>
  </si>
  <si>
    <t>994</t>
  </si>
  <si>
    <t>МП "Молодежь Балаганского района на 2017-2020 годы"</t>
  </si>
  <si>
    <t>Администрация района</t>
  </si>
  <si>
    <t>Подпрограмма 1 "Профилактика ВИЧ-инфекции в муниципальном образовании Балаганский район на 2017-2020 годы"</t>
  </si>
  <si>
    <t xml:space="preserve"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 </t>
  </si>
  <si>
    <t>Подпрограмма 3 "Патриотическое воспитание детей и молодежи муниципального образования Балаганский район на 2017-2020 годы"</t>
  </si>
  <si>
    <t xml:space="preserve">МП "Управление муниципальными финансами муниципального образования Балаганский район на 2017-2020 годы" </t>
  </si>
  <si>
    <t>Финансовое управление</t>
  </si>
  <si>
    <t>0113</t>
  </si>
  <si>
    <t>Подпрограмма 1 "Повышение эффективности бюджетных расходов муниципального образования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</si>
  <si>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</si>
  <si>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УМИ</t>
  </si>
  <si>
    <t>Подпрограмма 3 "Аппаратно-программный комплекс "Безопасный город "в муниципальном образовании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</si>
  <si>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</t>
  </si>
  <si>
    <t>Подпрограмма 5 "Профилактика правонарушений на территории муниципального образования Балаганский район на 2017-2020 годы"</t>
  </si>
  <si>
    <t>0314</t>
  </si>
  <si>
    <t>МП "Улучшение условий и охраны труда в муниципальном образовании Балаганский район на 2017-2020 годы"</t>
  </si>
  <si>
    <t>МП "Защита окружающей среды в муниципальном образовании Балаганский район на 2017-2020 годы"</t>
  </si>
  <si>
    <t>0605</t>
  </si>
  <si>
    <t xml:space="preserve">Подпрограмма 3 "Энергосбережение и повышение энергетической эффективности в администрации Балаганского района на 2017-2020 годы" 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</si>
  <si>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</si>
  <si>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</si>
  <si>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0501</t>
  </si>
  <si>
    <t>0104</t>
  </si>
  <si>
    <t>1202</t>
  </si>
  <si>
    <t>итого по Администрации Балаганского района</t>
  </si>
  <si>
    <t>МКУ Централизованная бухгалтерия</t>
  </si>
  <si>
    <t>992</t>
  </si>
  <si>
    <t>0106</t>
  </si>
  <si>
    <t>1401</t>
  </si>
  <si>
    <t>итого по Финансовому управлению Балаганского района</t>
  </si>
  <si>
    <t>Дума муниципального образования Балаганский район</t>
  </si>
  <si>
    <t>995</t>
  </si>
  <si>
    <t>0103</t>
  </si>
  <si>
    <t>Всего:</t>
  </si>
  <si>
    <t>Справочно:</t>
  </si>
  <si>
    <t xml:space="preserve">МБУК "МОБ Балаганского района" - муниципальное бюджетное учреждение культуры "Межпоселенческое объединение библиотек </t>
  </si>
  <si>
    <t>Балаганского района";</t>
  </si>
  <si>
    <t>МБУК "Межпоселенческий ДК" 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</si>
  <si>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</si>
  <si>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школа;</t>
  </si>
  <si>
    <t>УМИ - Управление муниципальным имуществом и земельными отношениями муниципального образования Балаганский район;</t>
  </si>
  <si>
    <t xml:space="preserve">МКУ Централизованная бухгалтерия - муниципальное казённое учреждение централизованная бухгалтерия  муниципального образования Балаганский район. </t>
  </si>
  <si>
    <t>Подпрограмма 3 "Создание условий по финансовой устойчивости бюджетов поселений Балаганского района на 2017-2020 годы"</t>
  </si>
  <si>
    <t>Приложение   5                  к решению Думы Балаганского района "О внесении изменений в решение Думы Балаганского района "О бюджете муниципального образования  Балаганский район на 2017 год и на плановый период 2018 и 2019 годов" от . №-рд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</si>
</sst>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2"/>
      <color indexed="10"/>
      <name val="Courier New"/>
      <family val="3"/>
      <charset val="204"/>
    </font>
    <font>
      <sz val="12"/>
      <color rgb="FFFF0000"/>
      <name val="Courier New"/>
      <family val="3"/>
      <charset val="204"/>
    </font>
    <font>
      <b/>
      <sz val="8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center" shrinkToFit="1"/>
    </xf>
    <xf numFmtId="49" fontId="5" fillId="0" borderId="3" xfId="0" applyNumberFormat="1" applyFont="1" applyBorder="1" applyAlignment="1">
      <alignment horizontal="center" shrinkToFit="1"/>
    </xf>
    <xf numFmtId="164" fontId="4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164" fontId="7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center"/>
    </xf>
    <xf numFmtId="164" fontId="1" fillId="0" borderId="0" xfId="0" applyNumberFormat="1" applyFont="1"/>
    <xf numFmtId="49" fontId="2" fillId="0" borderId="3" xfId="0" applyNumberFormat="1" applyFont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164" fontId="2" fillId="2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1" xfId="0" applyFont="1" applyBorder="1"/>
    <xf numFmtId="0" fontId="4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0" fillId="0" borderId="3" xfId="0" applyFont="1" applyBorder="1" applyAlignment="1"/>
    <xf numFmtId="0" fontId="11" fillId="0" borderId="3" xfId="0" applyFont="1" applyBorder="1" applyAlignment="1">
      <alignment shrinkToFit="1"/>
    </xf>
    <xf numFmtId="164" fontId="7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2" fontId="1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17%20(3)\&#1044;&#1091;&#1084;&#1072;%20(11)%20&#1076;&#1077;&#1082;&#1072;&#1073;&#1088;&#1103;%202017%20-1\5%20&#1055;&#1088;&#1080;&#1083;5%20&#1056;&#1072;&#1089;&#1093;&#1086;&#1076;&#1099;%20&#1087;&#1086;%20&#1088;&#1072;&#1079;&#1076;&#1077;&#1083;&#1072;&#1084;%20&#1087;&#1086;&#1076;&#1088;&#1072;&#1079;&#1076;&#1077;&#1083;&#1072;&#1084;,%207%20&#1056;&#1072;&#1089;&#1093;&#1086;&#1076;&#1099;%20&#1087;&#1086;%20&#1094;&#1077;&#1083;&#1077;&#1074;&#1099;&#1084;%20&#1089;&#1090;&#1072;&#1090;&#1100;&#1103;&#1084;%209%20&#1042;&#1077;&#1076;&#1086;&#1084;&#1089;&#1090;&#1074;&#1077;&#1085;&#1085;&#1099;&#1077;,%2013%20&#1084;&#1091;&#1085;&#1080;&#1094;&#1080;&#1087;&#1072;&#1083;&#1100;&#1085;&#1099;&#1077;%20&#1087;&#1088;&#1086;&#1075;&#1088;&#1072;&#1084;&#1084;&#1099;%20&#1085;&#1086;&#1103;&#1073;&#1088;&#1100;2017%20&#1075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ma\Desktop\&#1044;&#1091;&#1084;&#1072;%20(11)%20&#1076;&#1077;&#1082;&#1072;&#1073;&#1088;&#1100;%202017%20&#1086;&#1082;&#1086;&#1085;&#1095;&#1072;&#1090;&#1077;&#1083;&#1100;&#1085;&#1099;&#1081;%201\5%20&#1055;&#1088;&#1080;&#1083;5%20&#1056;&#1072;&#1089;&#1093;&#1086;&#1076;&#1099;%20&#1087;&#1086;%20&#1088;&#1072;&#1079;&#1076;&#1077;&#1083;&#1072;&#1084;%20&#1087;&#1086;&#1076;&#1088;&#1072;&#1079;&#1076;&#1077;&#1083;&#1072;&#1084;,%207%20&#1056;&#1072;&#1089;&#1093;&#1086;&#1076;&#1099;%20&#1087;&#1086;%20&#1094;&#1077;&#1083;&#1077;&#1074;&#1099;&#1084;%20&#1089;&#1090;&#1072;&#1090;&#1100;&#1103;&#1084;%209%20&#1042;&#1077;&#1076;&#1086;&#1084;&#1089;&#1090;&#1074;&#1077;&#1085;&#1085;&#1099;&#1077;,%2013%20&#1084;&#1091;&#1085;&#1080;&#1094;&#1080;&#1087;&#1072;&#1083;&#1100;&#1085;&#1099;&#1077;%20&#1087;&#1088;&#1086;&#1075;&#1088;&#1072;&#1084;&#1084;&#1099;%20&#1085;&#1086;&#1103;&#1073;&#1088;&#1100;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13"/>
      <sheetName val="таблица №1 к пояснительной"/>
      <sheetName val="таблица №2"/>
      <sheetName val="таблица № 3"/>
      <sheetName val="таблица №4"/>
      <sheetName val="таблица №5"/>
      <sheetName val="таблица №6"/>
      <sheetName val="таблица №7"/>
      <sheetName val="таблица №8"/>
      <sheetName val="таблица №9"/>
      <sheetName val="таблица №10"/>
    </sheetNames>
    <sheetDataSet>
      <sheetData sheetId="0">
        <row r="31">
          <cell r="G31">
            <v>361.2</v>
          </cell>
        </row>
        <row r="46">
          <cell r="G46">
            <v>17.5</v>
          </cell>
        </row>
        <row r="54">
          <cell r="G54">
            <v>300</v>
          </cell>
        </row>
        <row r="132">
          <cell r="G132">
            <v>5.4</v>
          </cell>
        </row>
        <row r="167">
          <cell r="G167">
            <v>723.6</v>
          </cell>
        </row>
        <row r="198">
          <cell r="G198">
            <v>1257.0999999999999</v>
          </cell>
        </row>
        <row r="206">
          <cell r="G206">
            <v>3129</v>
          </cell>
        </row>
        <row r="228">
          <cell r="G228">
            <v>382.5</v>
          </cell>
        </row>
        <row r="232">
          <cell r="G232">
            <v>169.9</v>
          </cell>
        </row>
        <row r="306">
          <cell r="G306">
            <v>461.1</v>
          </cell>
        </row>
        <row r="331">
          <cell r="G331">
            <v>513.9</v>
          </cell>
        </row>
        <row r="335">
          <cell r="G335">
            <v>376.1</v>
          </cell>
        </row>
        <row r="344">
          <cell r="G344">
            <v>208.4</v>
          </cell>
        </row>
        <row r="346">
          <cell r="G346">
            <v>807</v>
          </cell>
        </row>
        <row r="360">
          <cell r="G360">
            <v>555</v>
          </cell>
        </row>
        <row r="414">
          <cell r="G414">
            <v>485.1</v>
          </cell>
        </row>
        <row r="434">
          <cell r="G434">
            <v>412.8</v>
          </cell>
        </row>
        <row r="452">
          <cell r="G452">
            <v>38911.1</v>
          </cell>
        </row>
        <row r="498">
          <cell r="G498">
            <v>456.2</v>
          </cell>
        </row>
        <row r="585">
          <cell r="G585">
            <v>51</v>
          </cell>
        </row>
        <row r="588">
          <cell r="G588">
            <v>117</v>
          </cell>
        </row>
        <row r="594">
          <cell r="G594">
            <v>5.3</v>
          </cell>
        </row>
        <row r="599">
          <cell r="G599">
            <v>6.5</v>
          </cell>
        </row>
        <row r="603">
          <cell r="G603">
            <v>515.4</v>
          </cell>
        </row>
        <row r="607">
          <cell r="G607">
            <v>10</v>
          </cell>
        </row>
        <row r="611">
          <cell r="G611">
            <v>456.4</v>
          </cell>
        </row>
        <row r="616">
          <cell r="G616">
            <v>190</v>
          </cell>
        </row>
        <row r="620">
          <cell r="G620">
            <v>2788.1</v>
          </cell>
        </row>
        <row r="625">
          <cell r="G625">
            <v>40</v>
          </cell>
        </row>
        <row r="637">
          <cell r="G637">
            <v>2551.6</v>
          </cell>
        </row>
        <row r="643">
          <cell r="G643">
            <v>1135.0999999999999</v>
          </cell>
        </row>
        <row r="663">
          <cell r="G663">
            <v>10</v>
          </cell>
        </row>
        <row r="667">
          <cell r="G667">
            <v>145</v>
          </cell>
        </row>
        <row r="671">
          <cell r="G671">
            <v>77.5</v>
          </cell>
        </row>
        <row r="710">
          <cell r="G710">
            <v>219.4</v>
          </cell>
        </row>
        <row r="735">
          <cell r="G735">
            <v>79.8</v>
          </cell>
        </row>
      </sheetData>
      <sheetData sheetId="1">
        <row r="12">
          <cell r="E12">
            <v>14</v>
          </cell>
        </row>
        <row r="14">
          <cell r="E14">
            <v>5987.9</v>
          </cell>
        </row>
        <row r="17">
          <cell r="E17">
            <v>5163.3999999999996</v>
          </cell>
        </row>
        <row r="20">
          <cell r="E20">
            <v>40.200000000000003</v>
          </cell>
        </row>
        <row r="24">
          <cell r="E24">
            <v>481.90000000000003</v>
          </cell>
        </row>
        <row r="26">
          <cell r="E26">
            <v>671.59999999999991</v>
          </cell>
        </row>
        <row r="27">
          <cell r="E27">
            <v>5</v>
          </cell>
        </row>
        <row r="29">
          <cell r="E29">
            <v>13.899999999999999</v>
          </cell>
        </row>
        <row r="32">
          <cell r="E32">
            <v>557.1</v>
          </cell>
        </row>
        <row r="34">
          <cell r="E34">
            <v>72.400000000000006</v>
          </cell>
        </row>
        <row r="39">
          <cell r="E39">
            <v>4640</v>
          </cell>
        </row>
        <row r="42">
          <cell r="E42">
            <v>3992.8</v>
          </cell>
        </row>
        <row r="46">
          <cell r="E46">
            <v>1200.9000000000001</v>
          </cell>
        </row>
        <row r="48">
          <cell r="E48">
            <v>1853.2</v>
          </cell>
        </row>
        <row r="50">
          <cell r="E50">
            <v>22.1</v>
          </cell>
        </row>
        <row r="52">
          <cell r="E52">
            <v>2.5</v>
          </cell>
        </row>
        <row r="55">
          <cell r="E55">
            <v>1569.8</v>
          </cell>
        </row>
        <row r="57">
          <cell r="E57">
            <v>101.4</v>
          </cell>
        </row>
        <row r="61">
          <cell r="E61">
            <v>558.79999999999995</v>
          </cell>
        </row>
        <row r="63">
          <cell r="E63">
            <v>294.60000000000002</v>
          </cell>
        </row>
        <row r="65">
          <cell r="E65">
            <v>1.5</v>
          </cell>
        </row>
        <row r="67">
          <cell r="E67">
            <v>10</v>
          </cell>
        </row>
        <row r="70">
          <cell r="E70">
            <v>665.2</v>
          </cell>
        </row>
        <row r="72">
          <cell r="E72">
            <v>60.9</v>
          </cell>
        </row>
        <row r="77">
          <cell r="E77">
            <v>11.7</v>
          </cell>
        </row>
        <row r="79">
          <cell r="E79">
            <v>13102.7</v>
          </cell>
        </row>
        <row r="81">
          <cell r="E81">
            <v>144.19999999999999</v>
          </cell>
        </row>
        <row r="83">
          <cell r="E83">
            <v>325.09999999999997</v>
          </cell>
        </row>
        <row r="86">
          <cell r="E86">
            <v>713.7</v>
          </cell>
        </row>
        <row r="89">
          <cell r="E89">
            <v>35417.300000000003</v>
          </cell>
        </row>
        <row r="91">
          <cell r="E91">
            <v>221</v>
          </cell>
        </row>
        <row r="94">
          <cell r="E94">
            <v>641.79999999999995</v>
          </cell>
        </row>
        <row r="98">
          <cell r="E98">
            <v>24093.8</v>
          </cell>
        </row>
        <row r="100">
          <cell r="E100">
            <v>240</v>
          </cell>
        </row>
        <row r="102">
          <cell r="E102">
            <v>9</v>
          </cell>
        </row>
        <row r="105">
          <cell r="E105">
            <v>116906</v>
          </cell>
        </row>
        <row r="108">
          <cell r="E108">
            <v>3751.2</v>
          </cell>
        </row>
        <row r="111">
          <cell r="E111">
            <v>2384.1999999999998</v>
          </cell>
        </row>
        <row r="114">
          <cell r="E114">
            <v>1711.1</v>
          </cell>
        </row>
        <row r="118">
          <cell r="E118">
            <v>3812.3</v>
          </cell>
        </row>
        <row r="120">
          <cell r="E120">
            <v>20</v>
          </cell>
        </row>
        <row r="123">
          <cell r="E123">
            <v>3092.9</v>
          </cell>
        </row>
        <row r="126">
          <cell r="E126">
            <v>52.6</v>
          </cell>
        </row>
        <row r="131">
          <cell r="E131">
            <v>257.5</v>
          </cell>
        </row>
        <row r="134">
          <cell r="E134">
            <v>624.79999999999995</v>
          </cell>
        </row>
        <row r="139">
          <cell r="E139">
            <v>1222.0999999999999</v>
          </cell>
        </row>
        <row r="141">
          <cell r="E141">
            <v>744.90000000000009</v>
          </cell>
        </row>
        <row r="142">
          <cell r="E142">
            <v>45.1</v>
          </cell>
        </row>
        <row r="144">
          <cell r="E144">
            <v>12.6</v>
          </cell>
        </row>
        <row r="147">
          <cell r="E147">
            <v>907.30000000000007</v>
          </cell>
        </row>
        <row r="150">
          <cell r="E150">
            <v>209.9</v>
          </cell>
        </row>
        <row r="153">
          <cell r="E153">
            <v>3055.5</v>
          </cell>
        </row>
        <row r="155">
          <cell r="E155">
            <v>149.80000000000001</v>
          </cell>
        </row>
        <row r="156">
          <cell r="E156">
            <v>5</v>
          </cell>
        </row>
        <row r="159">
          <cell r="E159">
            <v>2887.2000000000003</v>
          </cell>
        </row>
        <row r="173">
          <cell r="E173">
            <v>24.599999999999998</v>
          </cell>
        </row>
        <row r="174">
          <cell r="E174">
            <v>1112.4000000000001</v>
          </cell>
        </row>
        <row r="175">
          <cell r="E175">
            <v>76.8</v>
          </cell>
        </row>
        <row r="190">
          <cell r="E190">
            <v>444.1</v>
          </cell>
        </row>
        <row r="192">
          <cell r="E192">
            <v>527.4</v>
          </cell>
        </row>
        <row r="196">
          <cell r="E196">
            <v>6.3</v>
          </cell>
        </row>
        <row r="200">
          <cell r="E200">
            <v>49.9</v>
          </cell>
        </row>
        <row r="237">
          <cell r="E237">
            <v>172</v>
          </cell>
        </row>
        <row r="239">
          <cell r="E239">
            <v>6</v>
          </cell>
        </row>
        <row r="247">
          <cell r="E247">
            <v>118.6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13"/>
      <sheetName val="таблица №1 к пояснительной"/>
      <sheetName val="таблица №2"/>
      <sheetName val="таблица № 3"/>
      <sheetName val="таблица №4"/>
      <sheetName val="таблица №5"/>
      <sheetName val="таблица №6"/>
      <sheetName val="таблица №7"/>
      <sheetName val="таблица №8"/>
      <sheetName val="таблица №9"/>
      <sheetName val="таблица №10"/>
    </sheetNames>
    <sheetDataSet>
      <sheetData sheetId="0">
        <row r="31">
          <cell r="G31">
            <v>361.2</v>
          </cell>
        </row>
        <row r="757">
          <cell r="G757">
            <v>30.5</v>
          </cell>
        </row>
      </sheetData>
      <sheetData sheetId="1">
        <row r="12">
          <cell r="E12">
            <v>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7"/>
  <sheetViews>
    <sheetView tabSelected="1" workbookViewId="0">
      <selection activeCell="D2" sqref="D2:H2"/>
    </sheetView>
  </sheetViews>
  <sheetFormatPr defaultRowHeight="11.25" x14ac:dyDescent="0.2"/>
  <cols>
    <col min="1" max="1" width="0.140625" style="1" customWidth="1"/>
    <col min="2" max="2" width="44" style="2" customWidth="1"/>
    <col min="3" max="3" width="19.42578125" style="2" customWidth="1"/>
    <col min="4" max="4" width="6.140625" style="2" customWidth="1"/>
    <col min="5" max="5" width="5.5703125" style="2" customWidth="1"/>
    <col min="6" max="6" width="11" style="2" customWidth="1"/>
    <col min="7" max="7" width="5.28515625" style="2" customWidth="1"/>
    <col min="8" max="8" width="13.28515625" style="2" customWidth="1"/>
    <col min="9" max="256" width="9.140625" style="2"/>
    <col min="257" max="257" width="0.140625" style="2" customWidth="1"/>
    <col min="258" max="258" width="44" style="2" customWidth="1"/>
    <col min="259" max="259" width="19.42578125" style="2" customWidth="1"/>
    <col min="260" max="260" width="6.140625" style="2" customWidth="1"/>
    <col min="261" max="261" width="5.5703125" style="2" customWidth="1"/>
    <col min="262" max="262" width="11" style="2" customWidth="1"/>
    <col min="263" max="263" width="5.28515625" style="2" customWidth="1"/>
    <col min="264" max="264" width="13.28515625" style="2" customWidth="1"/>
    <col min="265" max="512" width="9.140625" style="2"/>
    <col min="513" max="513" width="0.140625" style="2" customWidth="1"/>
    <col min="514" max="514" width="44" style="2" customWidth="1"/>
    <col min="515" max="515" width="19.42578125" style="2" customWidth="1"/>
    <col min="516" max="516" width="6.140625" style="2" customWidth="1"/>
    <col min="517" max="517" width="5.5703125" style="2" customWidth="1"/>
    <col min="518" max="518" width="11" style="2" customWidth="1"/>
    <col min="519" max="519" width="5.28515625" style="2" customWidth="1"/>
    <col min="520" max="520" width="13.28515625" style="2" customWidth="1"/>
    <col min="521" max="768" width="9.140625" style="2"/>
    <col min="769" max="769" width="0.140625" style="2" customWidth="1"/>
    <col min="770" max="770" width="44" style="2" customWidth="1"/>
    <col min="771" max="771" width="19.42578125" style="2" customWidth="1"/>
    <col min="772" max="772" width="6.140625" style="2" customWidth="1"/>
    <col min="773" max="773" width="5.5703125" style="2" customWidth="1"/>
    <col min="774" max="774" width="11" style="2" customWidth="1"/>
    <col min="775" max="775" width="5.28515625" style="2" customWidth="1"/>
    <col min="776" max="776" width="13.28515625" style="2" customWidth="1"/>
    <col min="777" max="1024" width="9.140625" style="2"/>
    <col min="1025" max="1025" width="0.140625" style="2" customWidth="1"/>
    <col min="1026" max="1026" width="44" style="2" customWidth="1"/>
    <col min="1027" max="1027" width="19.42578125" style="2" customWidth="1"/>
    <col min="1028" max="1028" width="6.140625" style="2" customWidth="1"/>
    <col min="1029" max="1029" width="5.5703125" style="2" customWidth="1"/>
    <col min="1030" max="1030" width="11" style="2" customWidth="1"/>
    <col min="1031" max="1031" width="5.28515625" style="2" customWidth="1"/>
    <col min="1032" max="1032" width="13.28515625" style="2" customWidth="1"/>
    <col min="1033" max="1280" width="9.140625" style="2"/>
    <col min="1281" max="1281" width="0.140625" style="2" customWidth="1"/>
    <col min="1282" max="1282" width="44" style="2" customWidth="1"/>
    <col min="1283" max="1283" width="19.42578125" style="2" customWidth="1"/>
    <col min="1284" max="1284" width="6.140625" style="2" customWidth="1"/>
    <col min="1285" max="1285" width="5.5703125" style="2" customWidth="1"/>
    <col min="1286" max="1286" width="11" style="2" customWidth="1"/>
    <col min="1287" max="1287" width="5.28515625" style="2" customWidth="1"/>
    <col min="1288" max="1288" width="13.28515625" style="2" customWidth="1"/>
    <col min="1289" max="1536" width="9.140625" style="2"/>
    <col min="1537" max="1537" width="0.140625" style="2" customWidth="1"/>
    <col min="1538" max="1538" width="44" style="2" customWidth="1"/>
    <col min="1539" max="1539" width="19.42578125" style="2" customWidth="1"/>
    <col min="1540" max="1540" width="6.140625" style="2" customWidth="1"/>
    <col min="1541" max="1541" width="5.5703125" style="2" customWidth="1"/>
    <col min="1542" max="1542" width="11" style="2" customWidth="1"/>
    <col min="1543" max="1543" width="5.28515625" style="2" customWidth="1"/>
    <col min="1544" max="1544" width="13.28515625" style="2" customWidth="1"/>
    <col min="1545" max="1792" width="9.140625" style="2"/>
    <col min="1793" max="1793" width="0.140625" style="2" customWidth="1"/>
    <col min="1794" max="1794" width="44" style="2" customWidth="1"/>
    <col min="1795" max="1795" width="19.42578125" style="2" customWidth="1"/>
    <col min="1796" max="1796" width="6.140625" style="2" customWidth="1"/>
    <col min="1797" max="1797" width="5.5703125" style="2" customWidth="1"/>
    <col min="1798" max="1798" width="11" style="2" customWidth="1"/>
    <col min="1799" max="1799" width="5.28515625" style="2" customWidth="1"/>
    <col min="1800" max="1800" width="13.28515625" style="2" customWidth="1"/>
    <col min="1801" max="2048" width="9.140625" style="2"/>
    <col min="2049" max="2049" width="0.140625" style="2" customWidth="1"/>
    <col min="2050" max="2050" width="44" style="2" customWidth="1"/>
    <col min="2051" max="2051" width="19.42578125" style="2" customWidth="1"/>
    <col min="2052" max="2052" width="6.140625" style="2" customWidth="1"/>
    <col min="2053" max="2053" width="5.5703125" style="2" customWidth="1"/>
    <col min="2054" max="2054" width="11" style="2" customWidth="1"/>
    <col min="2055" max="2055" width="5.28515625" style="2" customWidth="1"/>
    <col min="2056" max="2056" width="13.28515625" style="2" customWidth="1"/>
    <col min="2057" max="2304" width="9.140625" style="2"/>
    <col min="2305" max="2305" width="0.140625" style="2" customWidth="1"/>
    <col min="2306" max="2306" width="44" style="2" customWidth="1"/>
    <col min="2307" max="2307" width="19.42578125" style="2" customWidth="1"/>
    <col min="2308" max="2308" width="6.140625" style="2" customWidth="1"/>
    <col min="2309" max="2309" width="5.5703125" style="2" customWidth="1"/>
    <col min="2310" max="2310" width="11" style="2" customWidth="1"/>
    <col min="2311" max="2311" width="5.28515625" style="2" customWidth="1"/>
    <col min="2312" max="2312" width="13.28515625" style="2" customWidth="1"/>
    <col min="2313" max="2560" width="9.140625" style="2"/>
    <col min="2561" max="2561" width="0.140625" style="2" customWidth="1"/>
    <col min="2562" max="2562" width="44" style="2" customWidth="1"/>
    <col min="2563" max="2563" width="19.42578125" style="2" customWidth="1"/>
    <col min="2564" max="2564" width="6.140625" style="2" customWidth="1"/>
    <col min="2565" max="2565" width="5.5703125" style="2" customWidth="1"/>
    <col min="2566" max="2566" width="11" style="2" customWidth="1"/>
    <col min="2567" max="2567" width="5.28515625" style="2" customWidth="1"/>
    <col min="2568" max="2568" width="13.28515625" style="2" customWidth="1"/>
    <col min="2569" max="2816" width="9.140625" style="2"/>
    <col min="2817" max="2817" width="0.140625" style="2" customWidth="1"/>
    <col min="2818" max="2818" width="44" style="2" customWidth="1"/>
    <col min="2819" max="2819" width="19.42578125" style="2" customWidth="1"/>
    <col min="2820" max="2820" width="6.140625" style="2" customWidth="1"/>
    <col min="2821" max="2821" width="5.5703125" style="2" customWidth="1"/>
    <col min="2822" max="2822" width="11" style="2" customWidth="1"/>
    <col min="2823" max="2823" width="5.28515625" style="2" customWidth="1"/>
    <col min="2824" max="2824" width="13.28515625" style="2" customWidth="1"/>
    <col min="2825" max="3072" width="9.140625" style="2"/>
    <col min="3073" max="3073" width="0.140625" style="2" customWidth="1"/>
    <col min="3074" max="3074" width="44" style="2" customWidth="1"/>
    <col min="3075" max="3075" width="19.42578125" style="2" customWidth="1"/>
    <col min="3076" max="3076" width="6.140625" style="2" customWidth="1"/>
    <col min="3077" max="3077" width="5.5703125" style="2" customWidth="1"/>
    <col min="3078" max="3078" width="11" style="2" customWidth="1"/>
    <col min="3079" max="3079" width="5.28515625" style="2" customWidth="1"/>
    <col min="3080" max="3080" width="13.28515625" style="2" customWidth="1"/>
    <col min="3081" max="3328" width="9.140625" style="2"/>
    <col min="3329" max="3329" width="0.140625" style="2" customWidth="1"/>
    <col min="3330" max="3330" width="44" style="2" customWidth="1"/>
    <col min="3331" max="3331" width="19.42578125" style="2" customWidth="1"/>
    <col min="3332" max="3332" width="6.140625" style="2" customWidth="1"/>
    <col min="3333" max="3333" width="5.5703125" style="2" customWidth="1"/>
    <col min="3334" max="3334" width="11" style="2" customWidth="1"/>
    <col min="3335" max="3335" width="5.28515625" style="2" customWidth="1"/>
    <col min="3336" max="3336" width="13.28515625" style="2" customWidth="1"/>
    <col min="3337" max="3584" width="9.140625" style="2"/>
    <col min="3585" max="3585" width="0.140625" style="2" customWidth="1"/>
    <col min="3586" max="3586" width="44" style="2" customWidth="1"/>
    <col min="3587" max="3587" width="19.42578125" style="2" customWidth="1"/>
    <col min="3588" max="3588" width="6.140625" style="2" customWidth="1"/>
    <col min="3589" max="3589" width="5.5703125" style="2" customWidth="1"/>
    <col min="3590" max="3590" width="11" style="2" customWidth="1"/>
    <col min="3591" max="3591" width="5.28515625" style="2" customWidth="1"/>
    <col min="3592" max="3592" width="13.28515625" style="2" customWidth="1"/>
    <col min="3593" max="3840" width="9.140625" style="2"/>
    <col min="3841" max="3841" width="0.140625" style="2" customWidth="1"/>
    <col min="3842" max="3842" width="44" style="2" customWidth="1"/>
    <col min="3843" max="3843" width="19.42578125" style="2" customWidth="1"/>
    <col min="3844" max="3844" width="6.140625" style="2" customWidth="1"/>
    <col min="3845" max="3845" width="5.5703125" style="2" customWidth="1"/>
    <col min="3846" max="3846" width="11" style="2" customWidth="1"/>
    <col min="3847" max="3847" width="5.28515625" style="2" customWidth="1"/>
    <col min="3848" max="3848" width="13.28515625" style="2" customWidth="1"/>
    <col min="3849" max="4096" width="9.140625" style="2"/>
    <col min="4097" max="4097" width="0.140625" style="2" customWidth="1"/>
    <col min="4098" max="4098" width="44" style="2" customWidth="1"/>
    <col min="4099" max="4099" width="19.42578125" style="2" customWidth="1"/>
    <col min="4100" max="4100" width="6.140625" style="2" customWidth="1"/>
    <col min="4101" max="4101" width="5.5703125" style="2" customWidth="1"/>
    <col min="4102" max="4102" width="11" style="2" customWidth="1"/>
    <col min="4103" max="4103" width="5.28515625" style="2" customWidth="1"/>
    <col min="4104" max="4104" width="13.28515625" style="2" customWidth="1"/>
    <col min="4105" max="4352" width="9.140625" style="2"/>
    <col min="4353" max="4353" width="0.140625" style="2" customWidth="1"/>
    <col min="4354" max="4354" width="44" style="2" customWidth="1"/>
    <col min="4355" max="4355" width="19.42578125" style="2" customWidth="1"/>
    <col min="4356" max="4356" width="6.140625" style="2" customWidth="1"/>
    <col min="4357" max="4357" width="5.5703125" style="2" customWidth="1"/>
    <col min="4358" max="4358" width="11" style="2" customWidth="1"/>
    <col min="4359" max="4359" width="5.28515625" style="2" customWidth="1"/>
    <col min="4360" max="4360" width="13.28515625" style="2" customWidth="1"/>
    <col min="4361" max="4608" width="9.140625" style="2"/>
    <col min="4609" max="4609" width="0.140625" style="2" customWidth="1"/>
    <col min="4610" max="4610" width="44" style="2" customWidth="1"/>
    <col min="4611" max="4611" width="19.42578125" style="2" customWidth="1"/>
    <col min="4612" max="4612" width="6.140625" style="2" customWidth="1"/>
    <col min="4613" max="4613" width="5.5703125" style="2" customWidth="1"/>
    <col min="4614" max="4614" width="11" style="2" customWidth="1"/>
    <col min="4615" max="4615" width="5.28515625" style="2" customWidth="1"/>
    <col min="4616" max="4616" width="13.28515625" style="2" customWidth="1"/>
    <col min="4617" max="4864" width="9.140625" style="2"/>
    <col min="4865" max="4865" width="0.140625" style="2" customWidth="1"/>
    <col min="4866" max="4866" width="44" style="2" customWidth="1"/>
    <col min="4867" max="4867" width="19.42578125" style="2" customWidth="1"/>
    <col min="4868" max="4868" width="6.140625" style="2" customWidth="1"/>
    <col min="4869" max="4869" width="5.5703125" style="2" customWidth="1"/>
    <col min="4870" max="4870" width="11" style="2" customWidth="1"/>
    <col min="4871" max="4871" width="5.28515625" style="2" customWidth="1"/>
    <col min="4872" max="4872" width="13.28515625" style="2" customWidth="1"/>
    <col min="4873" max="5120" width="9.140625" style="2"/>
    <col min="5121" max="5121" width="0.140625" style="2" customWidth="1"/>
    <col min="5122" max="5122" width="44" style="2" customWidth="1"/>
    <col min="5123" max="5123" width="19.42578125" style="2" customWidth="1"/>
    <col min="5124" max="5124" width="6.140625" style="2" customWidth="1"/>
    <col min="5125" max="5125" width="5.5703125" style="2" customWidth="1"/>
    <col min="5126" max="5126" width="11" style="2" customWidth="1"/>
    <col min="5127" max="5127" width="5.28515625" style="2" customWidth="1"/>
    <col min="5128" max="5128" width="13.28515625" style="2" customWidth="1"/>
    <col min="5129" max="5376" width="9.140625" style="2"/>
    <col min="5377" max="5377" width="0.140625" style="2" customWidth="1"/>
    <col min="5378" max="5378" width="44" style="2" customWidth="1"/>
    <col min="5379" max="5379" width="19.42578125" style="2" customWidth="1"/>
    <col min="5380" max="5380" width="6.140625" style="2" customWidth="1"/>
    <col min="5381" max="5381" width="5.5703125" style="2" customWidth="1"/>
    <col min="5382" max="5382" width="11" style="2" customWidth="1"/>
    <col min="5383" max="5383" width="5.28515625" style="2" customWidth="1"/>
    <col min="5384" max="5384" width="13.28515625" style="2" customWidth="1"/>
    <col min="5385" max="5632" width="9.140625" style="2"/>
    <col min="5633" max="5633" width="0.140625" style="2" customWidth="1"/>
    <col min="5634" max="5634" width="44" style="2" customWidth="1"/>
    <col min="5635" max="5635" width="19.42578125" style="2" customWidth="1"/>
    <col min="5636" max="5636" width="6.140625" style="2" customWidth="1"/>
    <col min="5637" max="5637" width="5.5703125" style="2" customWidth="1"/>
    <col min="5638" max="5638" width="11" style="2" customWidth="1"/>
    <col min="5639" max="5639" width="5.28515625" style="2" customWidth="1"/>
    <col min="5640" max="5640" width="13.28515625" style="2" customWidth="1"/>
    <col min="5641" max="5888" width="9.140625" style="2"/>
    <col min="5889" max="5889" width="0.140625" style="2" customWidth="1"/>
    <col min="5890" max="5890" width="44" style="2" customWidth="1"/>
    <col min="5891" max="5891" width="19.42578125" style="2" customWidth="1"/>
    <col min="5892" max="5892" width="6.140625" style="2" customWidth="1"/>
    <col min="5893" max="5893" width="5.5703125" style="2" customWidth="1"/>
    <col min="5894" max="5894" width="11" style="2" customWidth="1"/>
    <col min="5895" max="5895" width="5.28515625" style="2" customWidth="1"/>
    <col min="5896" max="5896" width="13.28515625" style="2" customWidth="1"/>
    <col min="5897" max="6144" width="9.140625" style="2"/>
    <col min="6145" max="6145" width="0.140625" style="2" customWidth="1"/>
    <col min="6146" max="6146" width="44" style="2" customWidth="1"/>
    <col min="6147" max="6147" width="19.42578125" style="2" customWidth="1"/>
    <col min="6148" max="6148" width="6.140625" style="2" customWidth="1"/>
    <col min="6149" max="6149" width="5.5703125" style="2" customWidth="1"/>
    <col min="6150" max="6150" width="11" style="2" customWidth="1"/>
    <col min="6151" max="6151" width="5.28515625" style="2" customWidth="1"/>
    <col min="6152" max="6152" width="13.28515625" style="2" customWidth="1"/>
    <col min="6153" max="6400" width="9.140625" style="2"/>
    <col min="6401" max="6401" width="0.140625" style="2" customWidth="1"/>
    <col min="6402" max="6402" width="44" style="2" customWidth="1"/>
    <col min="6403" max="6403" width="19.42578125" style="2" customWidth="1"/>
    <col min="6404" max="6404" width="6.140625" style="2" customWidth="1"/>
    <col min="6405" max="6405" width="5.5703125" style="2" customWidth="1"/>
    <col min="6406" max="6406" width="11" style="2" customWidth="1"/>
    <col min="6407" max="6407" width="5.28515625" style="2" customWidth="1"/>
    <col min="6408" max="6408" width="13.28515625" style="2" customWidth="1"/>
    <col min="6409" max="6656" width="9.140625" style="2"/>
    <col min="6657" max="6657" width="0.140625" style="2" customWidth="1"/>
    <col min="6658" max="6658" width="44" style="2" customWidth="1"/>
    <col min="6659" max="6659" width="19.42578125" style="2" customWidth="1"/>
    <col min="6660" max="6660" width="6.140625" style="2" customWidth="1"/>
    <col min="6661" max="6661" width="5.5703125" style="2" customWidth="1"/>
    <col min="6662" max="6662" width="11" style="2" customWidth="1"/>
    <col min="6663" max="6663" width="5.28515625" style="2" customWidth="1"/>
    <col min="6664" max="6664" width="13.28515625" style="2" customWidth="1"/>
    <col min="6665" max="6912" width="9.140625" style="2"/>
    <col min="6913" max="6913" width="0.140625" style="2" customWidth="1"/>
    <col min="6914" max="6914" width="44" style="2" customWidth="1"/>
    <col min="6915" max="6915" width="19.42578125" style="2" customWidth="1"/>
    <col min="6916" max="6916" width="6.140625" style="2" customWidth="1"/>
    <col min="6917" max="6917" width="5.5703125" style="2" customWidth="1"/>
    <col min="6918" max="6918" width="11" style="2" customWidth="1"/>
    <col min="6919" max="6919" width="5.28515625" style="2" customWidth="1"/>
    <col min="6920" max="6920" width="13.28515625" style="2" customWidth="1"/>
    <col min="6921" max="7168" width="9.140625" style="2"/>
    <col min="7169" max="7169" width="0.140625" style="2" customWidth="1"/>
    <col min="7170" max="7170" width="44" style="2" customWidth="1"/>
    <col min="7171" max="7171" width="19.42578125" style="2" customWidth="1"/>
    <col min="7172" max="7172" width="6.140625" style="2" customWidth="1"/>
    <col min="7173" max="7173" width="5.5703125" style="2" customWidth="1"/>
    <col min="7174" max="7174" width="11" style="2" customWidth="1"/>
    <col min="7175" max="7175" width="5.28515625" style="2" customWidth="1"/>
    <col min="7176" max="7176" width="13.28515625" style="2" customWidth="1"/>
    <col min="7177" max="7424" width="9.140625" style="2"/>
    <col min="7425" max="7425" width="0.140625" style="2" customWidth="1"/>
    <col min="7426" max="7426" width="44" style="2" customWidth="1"/>
    <col min="7427" max="7427" width="19.42578125" style="2" customWidth="1"/>
    <col min="7428" max="7428" width="6.140625" style="2" customWidth="1"/>
    <col min="7429" max="7429" width="5.5703125" style="2" customWidth="1"/>
    <col min="7430" max="7430" width="11" style="2" customWidth="1"/>
    <col min="7431" max="7431" width="5.28515625" style="2" customWidth="1"/>
    <col min="7432" max="7432" width="13.28515625" style="2" customWidth="1"/>
    <col min="7433" max="7680" width="9.140625" style="2"/>
    <col min="7681" max="7681" width="0.140625" style="2" customWidth="1"/>
    <col min="7682" max="7682" width="44" style="2" customWidth="1"/>
    <col min="7683" max="7683" width="19.42578125" style="2" customWidth="1"/>
    <col min="7684" max="7684" width="6.140625" style="2" customWidth="1"/>
    <col min="7685" max="7685" width="5.5703125" style="2" customWidth="1"/>
    <col min="7686" max="7686" width="11" style="2" customWidth="1"/>
    <col min="7687" max="7687" width="5.28515625" style="2" customWidth="1"/>
    <col min="7688" max="7688" width="13.28515625" style="2" customWidth="1"/>
    <col min="7689" max="7936" width="9.140625" style="2"/>
    <col min="7937" max="7937" width="0.140625" style="2" customWidth="1"/>
    <col min="7938" max="7938" width="44" style="2" customWidth="1"/>
    <col min="7939" max="7939" width="19.42578125" style="2" customWidth="1"/>
    <col min="7940" max="7940" width="6.140625" style="2" customWidth="1"/>
    <col min="7941" max="7941" width="5.5703125" style="2" customWidth="1"/>
    <col min="7942" max="7942" width="11" style="2" customWidth="1"/>
    <col min="7943" max="7943" width="5.28515625" style="2" customWidth="1"/>
    <col min="7944" max="7944" width="13.28515625" style="2" customWidth="1"/>
    <col min="7945" max="8192" width="9.140625" style="2"/>
    <col min="8193" max="8193" width="0.140625" style="2" customWidth="1"/>
    <col min="8194" max="8194" width="44" style="2" customWidth="1"/>
    <col min="8195" max="8195" width="19.42578125" style="2" customWidth="1"/>
    <col min="8196" max="8196" width="6.140625" style="2" customWidth="1"/>
    <col min="8197" max="8197" width="5.5703125" style="2" customWidth="1"/>
    <col min="8198" max="8198" width="11" style="2" customWidth="1"/>
    <col min="8199" max="8199" width="5.28515625" style="2" customWidth="1"/>
    <col min="8200" max="8200" width="13.28515625" style="2" customWidth="1"/>
    <col min="8201" max="8448" width="9.140625" style="2"/>
    <col min="8449" max="8449" width="0.140625" style="2" customWidth="1"/>
    <col min="8450" max="8450" width="44" style="2" customWidth="1"/>
    <col min="8451" max="8451" width="19.42578125" style="2" customWidth="1"/>
    <col min="8452" max="8452" width="6.140625" style="2" customWidth="1"/>
    <col min="8453" max="8453" width="5.5703125" style="2" customWidth="1"/>
    <col min="8454" max="8454" width="11" style="2" customWidth="1"/>
    <col min="8455" max="8455" width="5.28515625" style="2" customWidth="1"/>
    <col min="8456" max="8456" width="13.28515625" style="2" customWidth="1"/>
    <col min="8457" max="8704" width="9.140625" style="2"/>
    <col min="8705" max="8705" width="0.140625" style="2" customWidth="1"/>
    <col min="8706" max="8706" width="44" style="2" customWidth="1"/>
    <col min="8707" max="8707" width="19.42578125" style="2" customWidth="1"/>
    <col min="8708" max="8708" width="6.140625" style="2" customWidth="1"/>
    <col min="8709" max="8709" width="5.5703125" style="2" customWidth="1"/>
    <col min="8710" max="8710" width="11" style="2" customWidth="1"/>
    <col min="8711" max="8711" width="5.28515625" style="2" customWidth="1"/>
    <col min="8712" max="8712" width="13.28515625" style="2" customWidth="1"/>
    <col min="8713" max="8960" width="9.140625" style="2"/>
    <col min="8961" max="8961" width="0.140625" style="2" customWidth="1"/>
    <col min="8962" max="8962" width="44" style="2" customWidth="1"/>
    <col min="8963" max="8963" width="19.42578125" style="2" customWidth="1"/>
    <col min="8964" max="8964" width="6.140625" style="2" customWidth="1"/>
    <col min="8965" max="8965" width="5.5703125" style="2" customWidth="1"/>
    <col min="8966" max="8966" width="11" style="2" customWidth="1"/>
    <col min="8967" max="8967" width="5.28515625" style="2" customWidth="1"/>
    <col min="8968" max="8968" width="13.28515625" style="2" customWidth="1"/>
    <col min="8969" max="9216" width="9.140625" style="2"/>
    <col min="9217" max="9217" width="0.140625" style="2" customWidth="1"/>
    <col min="9218" max="9218" width="44" style="2" customWidth="1"/>
    <col min="9219" max="9219" width="19.42578125" style="2" customWidth="1"/>
    <col min="9220" max="9220" width="6.140625" style="2" customWidth="1"/>
    <col min="9221" max="9221" width="5.5703125" style="2" customWidth="1"/>
    <col min="9222" max="9222" width="11" style="2" customWidth="1"/>
    <col min="9223" max="9223" width="5.28515625" style="2" customWidth="1"/>
    <col min="9224" max="9224" width="13.28515625" style="2" customWidth="1"/>
    <col min="9225" max="9472" width="9.140625" style="2"/>
    <col min="9473" max="9473" width="0.140625" style="2" customWidth="1"/>
    <col min="9474" max="9474" width="44" style="2" customWidth="1"/>
    <col min="9475" max="9475" width="19.42578125" style="2" customWidth="1"/>
    <col min="9476" max="9476" width="6.140625" style="2" customWidth="1"/>
    <col min="9477" max="9477" width="5.5703125" style="2" customWidth="1"/>
    <col min="9478" max="9478" width="11" style="2" customWidth="1"/>
    <col min="9479" max="9479" width="5.28515625" style="2" customWidth="1"/>
    <col min="9480" max="9480" width="13.28515625" style="2" customWidth="1"/>
    <col min="9481" max="9728" width="9.140625" style="2"/>
    <col min="9729" max="9729" width="0.140625" style="2" customWidth="1"/>
    <col min="9730" max="9730" width="44" style="2" customWidth="1"/>
    <col min="9731" max="9731" width="19.42578125" style="2" customWidth="1"/>
    <col min="9732" max="9732" width="6.140625" style="2" customWidth="1"/>
    <col min="9733" max="9733" width="5.5703125" style="2" customWidth="1"/>
    <col min="9734" max="9734" width="11" style="2" customWidth="1"/>
    <col min="9735" max="9735" width="5.28515625" style="2" customWidth="1"/>
    <col min="9736" max="9736" width="13.28515625" style="2" customWidth="1"/>
    <col min="9737" max="9984" width="9.140625" style="2"/>
    <col min="9985" max="9985" width="0.140625" style="2" customWidth="1"/>
    <col min="9986" max="9986" width="44" style="2" customWidth="1"/>
    <col min="9987" max="9987" width="19.42578125" style="2" customWidth="1"/>
    <col min="9988" max="9988" width="6.140625" style="2" customWidth="1"/>
    <col min="9989" max="9989" width="5.5703125" style="2" customWidth="1"/>
    <col min="9990" max="9990" width="11" style="2" customWidth="1"/>
    <col min="9991" max="9991" width="5.28515625" style="2" customWidth="1"/>
    <col min="9992" max="9992" width="13.28515625" style="2" customWidth="1"/>
    <col min="9993" max="10240" width="9.140625" style="2"/>
    <col min="10241" max="10241" width="0.140625" style="2" customWidth="1"/>
    <col min="10242" max="10242" width="44" style="2" customWidth="1"/>
    <col min="10243" max="10243" width="19.42578125" style="2" customWidth="1"/>
    <col min="10244" max="10244" width="6.140625" style="2" customWidth="1"/>
    <col min="10245" max="10245" width="5.5703125" style="2" customWidth="1"/>
    <col min="10246" max="10246" width="11" style="2" customWidth="1"/>
    <col min="10247" max="10247" width="5.28515625" style="2" customWidth="1"/>
    <col min="10248" max="10248" width="13.28515625" style="2" customWidth="1"/>
    <col min="10249" max="10496" width="9.140625" style="2"/>
    <col min="10497" max="10497" width="0.140625" style="2" customWidth="1"/>
    <col min="10498" max="10498" width="44" style="2" customWidth="1"/>
    <col min="10499" max="10499" width="19.42578125" style="2" customWidth="1"/>
    <col min="10500" max="10500" width="6.140625" style="2" customWidth="1"/>
    <col min="10501" max="10501" width="5.5703125" style="2" customWidth="1"/>
    <col min="10502" max="10502" width="11" style="2" customWidth="1"/>
    <col min="10503" max="10503" width="5.28515625" style="2" customWidth="1"/>
    <col min="10504" max="10504" width="13.28515625" style="2" customWidth="1"/>
    <col min="10505" max="10752" width="9.140625" style="2"/>
    <col min="10753" max="10753" width="0.140625" style="2" customWidth="1"/>
    <col min="10754" max="10754" width="44" style="2" customWidth="1"/>
    <col min="10755" max="10755" width="19.42578125" style="2" customWidth="1"/>
    <col min="10756" max="10756" width="6.140625" style="2" customWidth="1"/>
    <col min="10757" max="10757" width="5.5703125" style="2" customWidth="1"/>
    <col min="10758" max="10758" width="11" style="2" customWidth="1"/>
    <col min="10759" max="10759" width="5.28515625" style="2" customWidth="1"/>
    <col min="10760" max="10760" width="13.28515625" style="2" customWidth="1"/>
    <col min="10761" max="11008" width="9.140625" style="2"/>
    <col min="11009" max="11009" width="0.140625" style="2" customWidth="1"/>
    <col min="11010" max="11010" width="44" style="2" customWidth="1"/>
    <col min="11011" max="11011" width="19.42578125" style="2" customWidth="1"/>
    <col min="11012" max="11012" width="6.140625" style="2" customWidth="1"/>
    <col min="11013" max="11013" width="5.5703125" style="2" customWidth="1"/>
    <col min="11014" max="11014" width="11" style="2" customWidth="1"/>
    <col min="11015" max="11015" width="5.28515625" style="2" customWidth="1"/>
    <col min="11016" max="11016" width="13.28515625" style="2" customWidth="1"/>
    <col min="11017" max="11264" width="9.140625" style="2"/>
    <col min="11265" max="11265" width="0.140625" style="2" customWidth="1"/>
    <col min="11266" max="11266" width="44" style="2" customWidth="1"/>
    <col min="11267" max="11267" width="19.42578125" style="2" customWidth="1"/>
    <col min="11268" max="11268" width="6.140625" style="2" customWidth="1"/>
    <col min="11269" max="11269" width="5.5703125" style="2" customWidth="1"/>
    <col min="11270" max="11270" width="11" style="2" customWidth="1"/>
    <col min="11271" max="11271" width="5.28515625" style="2" customWidth="1"/>
    <col min="11272" max="11272" width="13.28515625" style="2" customWidth="1"/>
    <col min="11273" max="11520" width="9.140625" style="2"/>
    <col min="11521" max="11521" width="0.140625" style="2" customWidth="1"/>
    <col min="11522" max="11522" width="44" style="2" customWidth="1"/>
    <col min="11523" max="11523" width="19.42578125" style="2" customWidth="1"/>
    <col min="11524" max="11524" width="6.140625" style="2" customWidth="1"/>
    <col min="11525" max="11525" width="5.5703125" style="2" customWidth="1"/>
    <col min="11526" max="11526" width="11" style="2" customWidth="1"/>
    <col min="11527" max="11527" width="5.28515625" style="2" customWidth="1"/>
    <col min="11528" max="11528" width="13.28515625" style="2" customWidth="1"/>
    <col min="11529" max="11776" width="9.140625" style="2"/>
    <col min="11777" max="11777" width="0.140625" style="2" customWidth="1"/>
    <col min="11778" max="11778" width="44" style="2" customWidth="1"/>
    <col min="11779" max="11779" width="19.42578125" style="2" customWidth="1"/>
    <col min="11780" max="11780" width="6.140625" style="2" customWidth="1"/>
    <col min="11781" max="11781" width="5.5703125" style="2" customWidth="1"/>
    <col min="11782" max="11782" width="11" style="2" customWidth="1"/>
    <col min="11783" max="11783" width="5.28515625" style="2" customWidth="1"/>
    <col min="11784" max="11784" width="13.28515625" style="2" customWidth="1"/>
    <col min="11785" max="12032" width="9.140625" style="2"/>
    <col min="12033" max="12033" width="0.140625" style="2" customWidth="1"/>
    <col min="12034" max="12034" width="44" style="2" customWidth="1"/>
    <col min="12035" max="12035" width="19.42578125" style="2" customWidth="1"/>
    <col min="12036" max="12036" width="6.140625" style="2" customWidth="1"/>
    <col min="12037" max="12037" width="5.5703125" style="2" customWidth="1"/>
    <col min="12038" max="12038" width="11" style="2" customWidth="1"/>
    <col min="12039" max="12039" width="5.28515625" style="2" customWidth="1"/>
    <col min="12040" max="12040" width="13.28515625" style="2" customWidth="1"/>
    <col min="12041" max="12288" width="9.140625" style="2"/>
    <col min="12289" max="12289" width="0.140625" style="2" customWidth="1"/>
    <col min="12290" max="12290" width="44" style="2" customWidth="1"/>
    <col min="12291" max="12291" width="19.42578125" style="2" customWidth="1"/>
    <col min="12292" max="12292" width="6.140625" style="2" customWidth="1"/>
    <col min="12293" max="12293" width="5.5703125" style="2" customWidth="1"/>
    <col min="12294" max="12294" width="11" style="2" customWidth="1"/>
    <col min="12295" max="12295" width="5.28515625" style="2" customWidth="1"/>
    <col min="12296" max="12296" width="13.28515625" style="2" customWidth="1"/>
    <col min="12297" max="12544" width="9.140625" style="2"/>
    <col min="12545" max="12545" width="0.140625" style="2" customWidth="1"/>
    <col min="12546" max="12546" width="44" style="2" customWidth="1"/>
    <col min="12547" max="12547" width="19.42578125" style="2" customWidth="1"/>
    <col min="12548" max="12548" width="6.140625" style="2" customWidth="1"/>
    <col min="12549" max="12549" width="5.5703125" style="2" customWidth="1"/>
    <col min="12550" max="12550" width="11" style="2" customWidth="1"/>
    <col min="12551" max="12551" width="5.28515625" style="2" customWidth="1"/>
    <col min="12552" max="12552" width="13.28515625" style="2" customWidth="1"/>
    <col min="12553" max="12800" width="9.140625" style="2"/>
    <col min="12801" max="12801" width="0.140625" style="2" customWidth="1"/>
    <col min="12802" max="12802" width="44" style="2" customWidth="1"/>
    <col min="12803" max="12803" width="19.42578125" style="2" customWidth="1"/>
    <col min="12804" max="12804" width="6.140625" style="2" customWidth="1"/>
    <col min="12805" max="12805" width="5.5703125" style="2" customWidth="1"/>
    <col min="12806" max="12806" width="11" style="2" customWidth="1"/>
    <col min="12807" max="12807" width="5.28515625" style="2" customWidth="1"/>
    <col min="12808" max="12808" width="13.28515625" style="2" customWidth="1"/>
    <col min="12809" max="13056" width="9.140625" style="2"/>
    <col min="13057" max="13057" width="0.140625" style="2" customWidth="1"/>
    <col min="13058" max="13058" width="44" style="2" customWidth="1"/>
    <col min="13059" max="13059" width="19.42578125" style="2" customWidth="1"/>
    <col min="13060" max="13060" width="6.140625" style="2" customWidth="1"/>
    <col min="13061" max="13061" width="5.5703125" style="2" customWidth="1"/>
    <col min="13062" max="13062" width="11" style="2" customWidth="1"/>
    <col min="13063" max="13063" width="5.28515625" style="2" customWidth="1"/>
    <col min="13064" max="13064" width="13.28515625" style="2" customWidth="1"/>
    <col min="13065" max="13312" width="9.140625" style="2"/>
    <col min="13313" max="13313" width="0.140625" style="2" customWidth="1"/>
    <col min="13314" max="13314" width="44" style="2" customWidth="1"/>
    <col min="13315" max="13315" width="19.42578125" style="2" customWidth="1"/>
    <col min="13316" max="13316" width="6.140625" style="2" customWidth="1"/>
    <col min="13317" max="13317" width="5.5703125" style="2" customWidth="1"/>
    <col min="13318" max="13318" width="11" style="2" customWidth="1"/>
    <col min="13319" max="13319" width="5.28515625" style="2" customWidth="1"/>
    <col min="13320" max="13320" width="13.28515625" style="2" customWidth="1"/>
    <col min="13321" max="13568" width="9.140625" style="2"/>
    <col min="13569" max="13569" width="0.140625" style="2" customWidth="1"/>
    <col min="13570" max="13570" width="44" style="2" customWidth="1"/>
    <col min="13571" max="13571" width="19.42578125" style="2" customWidth="1"/>
    <col min="13572" max="13572" width="6.140625" style="2" customWidth="1"/>
    <col min="13573" max="13573" width="5.5703125" style="2" customWidth="1"/>
    <col min="13574" max="13574" width="11" style="2" customWidth="1"/>
    <col min="13575" max="13575" width="5.28515625" style="2" customWidth="1"/>
    <col min="13576" max="13576" width="13.28515625" style="2" customWidth="1"/>
    <col min="13577" max="13824" width="9.140625" style="2"/>
    <col min="13825" max="13825" width="0.140625" style="2" customWidth="1"/>
    <col min="13826" max="13826" width="44" style="2" customWidth="1"/>
    <col min="13827" max="13827" width="19.42578125" style="2" customWidth="1"/>
    <col min="13828" max="13828" width="6.140625" style="2" customWidth="1"/>
    <col min="13829" max="13829" width="5.5703125" style="2" customWidth="1"/>
    <col min="13830" max="13830" width="11" style="2" customWidth="1"/>
    <col min="13831" max="13831" width="5.28515625" style="2" customWidth="1"/>
    <col min="13832" max="13832" width="13.28515625" style="2" customWidth="1"/>
    <col min="13833" max="14080" width="9.140625" style="2"/>
    <col min="14081" max="14081" width="0.140625" style="2" customWidth="1"/>
    <col min="14082" max="14082" width="44" style="2" customWidth="1"/>
    <col min="14083" max="14083" width="19.42578125" style="2" customWidth="1"/>
    <col min="14084" max="14084" width="6.140625" style="2" customWidth="1"/>
    <col min="14085" max="14085" width="5.5703125" style="2" customWidth="1"/>
    <col min="14086" max="14086" width="11" style="2" customWidth="1"/>
    <col min="14087" max="14087" width="5.28515625" style="2" customWidth="1"/>
    <col min="14088" max="14088" width="13.28515625" style="2" customWidth="1"/>
    <col min="14089" max="14336" width="9.140625" style="2"/>
    <col min="14337" max="14337" width="0.140625" style="2" customWidth="1"/>
    <col min="14338" max="14338" width="44" style="2" customWidth="1"/>
    <col min="14339" max="14339" width="19.42578125" style="2" customWidth="1"/>
    <col min="14340" max="14340" width="6.140625" style="2" customWidth="1"/>
    <col min="14341" max="14341" width="5.5703125" style="2" customWidth="1"/>
    <col min="14342" max="14342" width="11" style="2" customWidth="1"/>
    <col min="14343" max="14343" width="5.28515625" style="2" customWidth="1"/>
    <col min="14344" max="14344" width="13.28515625" style="2" customWidth="1"/>
    <col min="14345" max="14592" width="9.140625" style="2"/>
    <col min="14593" max="14593" width="0.140625" style="2" customWidth="1"/>
    <col min="14594" max="14594" width="44" style="2" customWidth="1"/>
    <col min="14595" max="14595" width="19.42578125" style="2" customWidth="1"/>
    <col min="14596" max="14596" width="6.140625" style="2" customWidth="1"/>
    <col min="14597" max="14597" width="5.5703125" style="2" customWidth="1"/>
    <col min="14598" max="14598" width="11" style="2" customWidth="1"/>
    <col min="14599" max="14599" width="5.28515625" style="2" customWidth="1"/>
    <col min="14600" max="14600" width="13.28515625" style="2" customWidth="1"/>
    <col min="14601" max="14848" width="9.140625" style="2"/>
    <col min="14849" max="14849" width="0.140625" style="2" customWidth="1"/>
    <col min="14850" max="14850" width="44" style="2" customWidth="1"/>
    <col min="14851" max="14851" width="19.42578125" style="2" customWidth="1"/>
    <col min="14852" max="14852" width="6.140625" style="2" customWidth="1"/>
    <col min="14853" max="14853" width="5.5703125" style="2" customWidth="1"/>
    <col min="14854" max="14854" width="11" style="2" customWidth="1"/>
    <col min="14855" max="14855" width="5.28515625" style="2" customWidth="1"/>
    <col min="14856" max="14856" width="13.28515625" style="2" customWidth="1"/>
    <col min="14857" max="15104" width="9.140625" style="2"/>
    <col min="15105" max="15105" width="0.140625" style="2" customWidth="1"/>
    <col min="15106" max="15106" width="44" style="2" customWidth="1"/>
    <col min="15107" max="15107" width="19.42578125" style="2" customWidth="1"/>
    <col min="15108" max="15108" width="6.140625" style="2" customWidth="1"/>
    <col min="15109" max="15109" width="5.5703125" style="2" customWidth="1"/>
    <col min="15110" max="15110" width="11" style="2" customWidth="1"/>
    <col min="15111" max="15111" width="5.28515625" style="2" customWidth="1"/>
    <col min="15112" max="15112" width="13.28515625" style="2" customWidth="1"/>
    <col min="15113" max="15360" width="9.140625" style="2"/>
    <col min="15361" max="15361" width="0.140625" style="2" customWidth="1"/>
    <col min="15362" max="15362" width="44" style="2" customWidth="1"/>
    <col min="15363" max="15363" width="19.42578125" style="2" customWidth="1"/>
    <col min="15364" max="15364" width="6.140625" style="2" customWidth="1"/>
    <col min="15365" max="15365" width="5.5703125" style="2" customWidth="1"/>
    <col min="15366" max="15366" width="11" style="2" customWidth="1"/>
    <col min="15367" max="15367" width="5.28515625" style="2" customWidth="1"/>
    <col min="15368" max="15368" width="13.28515625" style="2" customWidth="1"/>
    <col min="15369" max="15616" width="9.140625" style="2"/>
    <col min="15617" max="15617" width="0.140625" style="2" customWidth="1"/>
    <col min="15618" max="15618" width="44" style="2" customWidth="1"/>
    <col min="15619" max="15619" width="19.42578125" style="2" customWidth="1"/>
    <col min="15620" max="15620" width="6.140625" style="2" customWidth="1"/>
    <col min="15621" max="15621" width="5.5703125" style="2" customWidth="1"/>
    <col min="15622" max="15622" width="11" style="2" customWidth="1"/>
    <col min="15623" max="15623" width="5.28515625" style="2" customWidth="1"/>
    <col min="15624" max="15624" width="13.28515625" style="2" customWidth="1"/>
    <col min="15625" max="15872" width="9.140625" style="2"/>
    <col min="15873" max="15873" width="0.140625" style="2" customWidth="1"/>
    <col min="15874" max="15874" width="44" style="2" customWidth="1"/>
    <col min="15875" max="15875" width="19.42578125" style="2" customWidth="1"/>
    <col min="15876" max="15876" width="6.140625" style="2" customWidth="1"/>
    <col min="15877" max="15877" width="5.5703125" style="2" customWidth="1"/>
    <col min="15878" max="15878" width="11" style="2" customWidth="1"/>
    <col min="15879" max="15879" width="5.28515625" style="2" customWidth="1"/>
    <col min="15880" max="15880" width="13.28515625" style="2" customWidth="1"/>
    <col min="15881" max="16128" width="9.140625" style="2"/>
    <col min="16129" max="16129" width="0.140625" style="2" customWidth="1"/>
    <col min="16130" max="16130" width="44" style="2" customWidth="1"/>
    <col min="16131" max="16131" width="19.42578125" style="2" customWidth="1"/>
    <col min="16132" max="16132" width="6.140625" style="2" customWidth="1"/>
    <col min="16133" max="16133" width="5.5703125" style="2" customWidth="1"/>
    <col min="16134" max="16134" width="11" style="2" customWidth="1"/>
    <col min="16135" max="16135" width="5.28515625" style="2" customWidth="1"/>
    <col min="16136" max="16136" width="13.28515625" style="2" customWidth="1"/>
    <col min="16137" max="16384" width="9.140625" style="2"/>
  </cols>
  <sheetData>
    <row r="1" spans="1:8" ht="8.25" customHeight="1" x14ac:dyDescent="0.25">
      <c r="D1" s="3"/>
      <c r="E1" s="3"/>
      <c r="F1" s="64"/>
      <c r="G1" s="64"/>
      <c r="H1" s="64"/>
    </row>
    <row r="2" spans="1:8" ht="155.25" customHeight="1" x14ac:dyDescent="0.25">
      <c r="D2" s="65" t="s">
        <v>140</v>
      </c>
      <c r="E2" s="65"/>
      <c r="F2" s="65"/>
      <c r="G2" s="65"/>
      <c r="H2" s="65"/>
    </row>
    <row r="3" spans="1:8" ht="15.75" customHeight="1" x14ac:dyDescent="0.25">
      <c r="D3" s="3"/>
      <c r="E3" s="4"/>
      <c r="F3" s="4"/>
      <c r="G3" s="4"/>
      <c r="H3" s="4"/>
    </row>
    <row r="4" spans="1:8" ht="121.5" customHeight="1" x14ac:dyDescent="0.25">
      <c r="D4" s="66" t="s">
        <v>0</v>
      </c>
      <c r="E4" s="66"/>
      <c r="F4" s="66"/>
      <c r="G4" s="66"/>
      <c r="H4" s="66"/>
    </row>
    <row r="5" spans="1:8" ht="41.25" customHeight="1" x14ac:dyDescent="0.2">
      <c r="A5" s="67" t="s">
        <v>1</v>
      </c>
      <c r="B5" s="67"/>
      <c r="C5" s="67"/>
      <c r="D5" s="67"/>
      <c r="E5" s="67"/>
      <c r="F5" s="67"/>
      <c r="G5" s="67"/>
      <c r="H5" s="67"/>
    </row>
    <row r="6" spans="1:8" ht="12.75" customHeight="1" x14ac:dyDescent="0.25">
      <c r="G6" s="68" t="s">
        <v>2</v>
      </c>
      <c r="H6" s="68"/>
    </row>
    <row r="7" spans="1:8" ht="15" customHeight="1" x14ac:dyDescent="0.25">
      <c r="A7" s="5"/>
      <c r="B7" s="69" t="s">
        <v>3</v>
      </c>
      <c r="C7" s="69" t="s">
        <v>4</v>
      </c>
      <c r="D7" s="71" t="s">
        <v>5</v>
      </c>
      <c r="E7" s="71"/>
      <c r="F7" s="71"/>
      <c r="G7" s="71"/>
      <c r="H7" s="69" t="s">
        <v>6</v>
      </c>
    </row>
    <row r="8" spans="1:8" ht="15" x14ac:dyDescent="0.25">
      <c r="A8" s="6" t="s">
        <v>7</v>
      </c>
      <c r="B8" s="69"/>
      <c r="C8" s="70"/>
      <c r="D8" s="72" t="s">
        <v>8</v>
      </c>
      <c r="E8" s="63" t="s">
        <v>9</v>
      </c>
      <c r="F8" s="63" t="s">
        <v>10</v>
      </c>
      <c r="G8" s="63" t="s">
        <v>11</v>
      </c>
      <c r="H8" s="69"/>
    </row>
    <row r="9" spans="1:8" ht="39" customHeight="1" x14ac:dyDescent="0.25">
      <c r="A9" s="6"/>
      <c r="B9" s="69"/>
      <c r="C9" s="70"/>
      <c r="D9" s="73"/>
      <c r="E9" s="63"/>
      <c r="F9" s="63"/>
      <c r="G9" s="63"/>
      <c r="H9" s="69"/>
    </row>
    <row r="10" spans="1:8" ht="43.5" customHeight="1" x14ac:dyDescent="0.25">
      <c r="A10" s="7">
        <v>1</v>
      </c>
      <c r="B10" s="8" t="s">
        <v>12</v>
      </c>
      <c r="C10" s="9" t="s">
        <v>13</v>
      </c>
      <c r="D10" s="10" t="s">
        <v>14</v>
      </c>
      <c r="E10" s="11"/>
      <c r="F10" s="11"/>
      <c r="G10" s="11"/>
      <c r="H10" s="12">
        <f>SUM(H11:H26)</f>
        <v>27998.599999999995</v>
      </c>
    </row>
    <row r="11" spans="1:8" ht="60" customHeight="1" x14ac:dyDescent="0.25">
      <c r="A11" s="7">
        <v>2</v>
      </c>
      <c r="B11" s="13" t="s">
        <v>15</v>
      </c>
      <c r="C11" s="14" t="s">
        <v>16</v>
      </c>
      <c r="D11" s="10" t="s">
        <v>14</v>
      </c>
      <c r="E11" s="10" t="s">
        <v>17</v>
      </c>
      <c r="F11" s="10" t="s">
        <v>18</v>
      </c>
      <c r="G11" s="10" t="s">
        <v>19</v>
      </c>
      <c r="H11" s="15">
        <f>SUM('[1]7'!E12)</f>
        <v>14</v>
      </c>
    </row>
    <row r="12" spans="1:8" ht="60" customHeight="1" x14ac:dyDescent="0.25">
      <c r="A12" s="7">
        <v>3</v>
      </c>
      <c r="B12" s="13" t="s">
        <v>15</v>
      </c>
      <c r="C12" s="14" t="s">
        <v>16</v>
      </c>
      <c r="D12" s="10" t="s">
        <v>14</v>
      </c>
      <c r="E12" s="10" t="s">
        <v>20</v>
      </c>
      <c r="F12" s="10" t="s">
        <v>18</v>
      </c>
      <c r="G12" s="10" t="s">
        <v>19</v>
      </c>
      <c r="H12" s="15">
        <f>SUM('[1]7'!E14+'[1]7'!E17+'[1]7'!E20)</f>
        <v>11191.5</v>
      </c>
    </row>
    <row r="13" spans="1:8" ht="60" customHeight="1" x14ac:dyDescent="0.25">
      <c r="A13" s="7"/>
      <c r="B13" s="13" t="s">
        <v>21</v>
      </c>
      <c r="C13" s="14" t="s">
        <v>22</v>
      </c>
      <c r="D13" s="10" t="s">
        <v>14</v>
      </c>
      <c r="E13" s="10" t="s">
        <v>17</v>
      </c>
      <c r="F13" s="10" t="s">
        <v>23</v>
      </c>
      <c r="G13" s="10" t="s">
        <v>24</v>
      </c>
      <c r="H13" s="15">
        <f>SUM('[1]7'!E27)</f>
        <v>5</v>
      </c>
    </row>
    <row r="14" spans="1:8" ht="59.25" customHeight="1" x14ac:dyDescent="0.25">
      <c r="A14" s="7">
        <v>5</v>
      </c>
      <c r="B14" s="13" t="s">
        <v>21</v>
      </c>
      <c r="C14" s="14" t="s">
        <v>22</v>
      </c>
      <c r="D14" s="10" t="s">
        <v>14</v>
      </c>
      <c r="E14" s="10" t="s">
        <v>20</v>
      </c>
      <c r="F14" s="10" t="s">
        <v>23</v>
      </c>
      <c r="G14" s="10" t="s">
        <v>25</v>
      </c>
      <c r="H14" s="15">
        <f>SUM('[1]7'!E24+'[1]7'!E32)</f>
        <v>1039</v>
      </c>
    </row>
    <row r="15" spans="1:8" ht="59.25" customHeight="1" x14ac:dyDescent="0.25">
      <c r="A15" s="7">
        <v>6</v>
      </c>
      <c r="B15" s="13" t="s">
        <v>26</v>
      </c>
      <c r="C15" s="14" t="s">
        <v>22</v>
      </c>
      <c r="D15" s="10" t="s">
        <v>14</v>
      </c>
      <c r="E15" s="10" t="s">
        <v>20</v>
      </c>
      <c r="F15" s="10" t="s">
        <v>23</v>
      </c>
      <c r="G15" s="10" t="s">
        <v>24</v>
      </c>
      <c r="H15" s="15">
        <f>SUM('[1]7'!E26+'[1]7'!E34)</f>
        <v>743.99999999999989</v>
      </c>
    </row>
    <row r="16" spans="1:8" ht="59.25" customHeight="1" x14ac:dyDescent="0.25">
      <c r="A16" s="7">
        <v>7</v>
      </c>
      <c r="B16" s="13" t="s">
        <v>26</v>
      </c>
      <c r="C16" s="14" t="s">
        <v>22</v>
      </c>
      <c r="D16" s="10" t="s">
        <v>14</v>
      </c>
      <c r="E16" s="10" t="s">
        <v>20</v>
      </c>
      <c r="F16" s="10" t="s">
        <v>23</v>
      </c>
      <c r="G16" s="10" t="s">
        <v>27</v>
      </c>
      <c r="H16" s="15">
        <f>SUM('[1]7'!E29)</f>
        <v>13.899999999999999</v>
      </c>
    </row>
    <row r="17" spans="1:8" ht="59.25" customHeight="1" x14ac:dyDescent="0.25">
      <c r="A17" s="7"/>
      <c r="B17" s="13" t="s">
        <v>28</v>
      </c>
      <c r="C17" s="14" t="s">
        <v>29</v>
      </c>
      <c r="D17" s="10" t="s">
        <v>14</v>
      </c>
      <c r="E17" s="10" t="s">
        <v>20</v>
      </c>
      <c r="F17" s="10" t="s">
        <v>30</v>
      </c>
      <c r="G17" s="10" t="s">
        <v>19</v>
      </c>
      <c r="H17" s="15">
        <f>SUM('[1]9'!G46)</f>
        <v>17.5</v>
      </c>
    </row>
    <row r="18" spans="1:8" ht="62.25" customHeight="1" x14ac:dyDescent="0.25">
      <c r="A18" s="7">
        <v>9</v>
      </c>
      <c r="B18" s="13" t="s">
        <v>28</v>
      </c>
      <c r="C18" s="14" t="s">
        <v>29</v>
      </c>
      <c r="D18" s="10" t="s">
        <v>14</v>
      </c>
      <c r="E18" s="10" t="s">
        <v>20</v>
      </c>
      <c r="F18" s="10" t="s">
        <v>30</v>
      </c>
      <c r="G18" s="10" t="s">
        <v>19</v>
      </c>
      <c r="H18" s="15">
        <f>SUM('[1]7'!E39+'[1]7'!E42)</f>
        <v>8632.7999999999993</v>
      </c>
    </row>
    <row r="19" spans="1:8" ht="79.5" customHeight="1" x14ac:dyDescent="0.25">
      <c r="A19" s="7">
        <v>10</v>
      </c>
      <c r="B19" s="13" t="s">
        <v>31</v>
      </c>
      <c r="C19" s="16" t="s">
        <v>32</v>
      </c>
      <c r="D19" s="10" t="s">
        <v>14</v>
      </c>
      <c r="E19" s="10" t="s">
        <v>33</v>
      </c>
      <c r="F19" s="10" t="s">
        <v>34</v>
      </c>
      <c r="G19" s="10" t="s">
        <v>25</v>
      </c>
      <c r="H19" s="15">
        <f>SUM('[1]7'!E46+'[1]7'!E55)</f>
        <v>2770.7</v>
      </c>
    </row>
    <row r="20" spans="1:8" ht="78.75" customHeight="1" x14ac:dyDescent="0.25">
      <c r="A20" s="7">
        <v>11</v>
      </c>
      <c r="B20" s="13" t="s">
        <v>31</v>
      </c>
      <c r="C20" s="16" t="s">
        <v>32</v>
      </c>
      <c r="D20" s="10" t="s">
        <v>14</v>
      </c>
      <c r="E20" s="10" t="s">
        <v>33</v>
      </c>
      <c r="F20" s="10" t="s">
        <v>34</v>
      </c>
      <c r="G20" s="10" t="s">
        <v>24</v>
      </c>
      <c r="H20" s="15">
        <f>SUM('[1]7'!E57+'[1]7'!E48)</f>
        <v>1954.6000000000001</v>
      </c>
    </row>
    <row r="21" spans="1:8" ht="72.75" customHeight="1" x14ac:dyDescent="0.25">
      <c r="A21" s="7">
        <v>12</v>
      </c>
      <c r="B21" s="13" t="s">
        <v>31</v>
      </c>
      <c r="C21" s="16" t="s">
        <v>32</v>
      </c>
      <c r="D21" s="10" t="s">
        <v>14</v>
      </c>
      <c r="E21" s="10" t="s">
        <v>33</v>
      </c>
      <c r="F21" s="10" t="s">
        <v>34</v>
      </c>
      <c r="G21" s="10" t="s">
        <v>27</v>
      </c>
      <c r="H21" s="15">
        <f>SUM('[1]7'!E50)</f>
        <v>22.1</v>
      </c>
    </row>
    <row r="22" spans="1:8" ht="74.25" customHeight="1" x14ac:dyDescent="0.25">
      <c r="A22" s="7"/>
      <c r="B22" s="13" t="s">
        <v>31</v>
      </c>
      <c r="C22" s="16" t="s">
        <v>32</v>
      </c>
      <c r="D22" s="10" t="s">
        <v>14</v>
      </c>
      <c r="E22" s="10" t="s">
        <v>17</v>
      </c>
      <c r="F22" s="10" t="s">
        <v>34</v>
      </c>
      <c r="G22" s="10" t="s">
        <v>24</v>
      </c>
      <c r="H22" s="15">
        <f>SUM('[1]7'!E52)</f>
        <v>2.5</v>
      </c>
    </row>
    <row r="23" spans="1:8" ht="74.25" customHeight="1" x14ac:dyDescent="0.25">
      <c r="A23" s="7"/>
      <c r="B23" s="13" t="s">
        <v>35</v>
      </c>
      <c r="C23" s="16" t="s">
        <v>36</v>
      </c>
      <c r="D23" s="10" t="s">
        <v>14</v>
      </c>
      <c r="E23" s="10" t="s">
        <v>17</v>
      </c>
      <c r="F23" s="10" t="s">
        <v>37</v>
      </c>
      <c r="G23" s="10" t="s">
        <v>24</v>
      </c>
      <c r="H23" s="15">
        <f>SUM('[1]7'!E67)</f>
        <v>10</v>
      </c>
    </row>
    <row r="24" spans="1:8" ht="58.5" customHeight="1" x14ac:dyDescent="0.25">
      <c r="A24" s="7">
        <v>13</v>
      </c>
      <c r="B24" s="13" t="s">
        <v>35</v>
      </c>
      <c r="C24" s="16" t="s">
        <v>36</v>
      </c>
      <c r="D24" s="10" t="s">
        <v>14</v>
      </c>
      <c r="E24" s="10" t="s">
        <v>38</v>
      </c>
      <c r="F24" s="10" t="s">
        <v>37</v>
      </c>
      <c r="G24" s="10" t="s">
        <v>25</v>
      </c>
      <c r="H24" s="15">
        <f>SUM('[1]7'!E61+'[1]7'!E70)</f>
        <v>1224</v>
      </c>
    </row>
    <row r="25" spans="1:8" ht="75.75" customHeight="1" x14ac:dyDescent="0.25">
      <c r="A25" s="7">
        <v>14</v>
      </c>
      <c r="B25" s="13" t="s">
        <v>39</v>
      </c>
      <c r="C25" s="16" t="s">
        <v>36</v>
      </c>
      <c r="D25" s="10" t="s">
        <v>14</v>
      </c>
      <c r="E25" s="10" t="s">
        <v>38</v>
      </c>
      <c r="F25" s="10" t="s">
        <v>37</v>
      </c>
      <c r="G25" s="10" t="s">
        <v>24</v>
      </c>
      <c r="H25" s="15">
        <f>SUM('[1]7'!E63+'[1]7'!E72)</f>
        <v>355.5</v>
      </c>
    </row>
    <row r="26" spans="1:8" ht="74.25" customHeight="1" x14ac:dyDescent="0.25">
      <c r="A26" s="7">
        <v>15</v>
      </c>
      <c r="B26" s="13" t="s">
        <v>39</v>
      </c>
      <c r="C26" s="16" t="s">
        <v>36</v>
      </c>
      <c r="D26" s="10" t="s">
        <v>14</v>
      </c>
      <c r="E26" s="10" t="s">
        <v>38</v>
      </c>
      <c r="F26" s="10" t="s">
        <v>37</v>
      </c>
      <c r="G26" s="10" t="s">
        <v>40</v>
      </c>
      <c r="H26" s="15">
        <f>SUM('[1]7'!E65)</f>
        <v>1.5</v>
      </c>
    </row>
    <row r="27" spans="1:8" ht="32.25" customHeight="1" x14ac:dyDescent="0.25">
      <c r="A27" s="7"/>
      <c r="B27" s="17" t="s">
        <v>41</v>
      </c>
      <c r="C27" s="16" t="s">
        <v>36</v>
      </c>
      <c r="D27" s="10" t="s">
        <v>14</v>
      </c>
      <c r="E27" s="10"/>
      <c r="F27" s="10"/>
      <c r="G27" s="10"/>
      <c r="H27" s="12">
        <f>H28+H29+H31+H34+H36+H39</f>
        <v>2058.4</v>
      </c>
    </row>
    <row r="28" spans="1:8" ht="57" customHeight="1" x14ac:dyDescent="0.25">
      <c r="A28" s="7"/>
      <c r="B28" s="8" t="s">
        <v>42</v>
      </c>
      <c r="C28" s="16" t="s">
        <v>36</v>
      </c>
      <c r="D28" s="10" t="s">
        <v>14</v>
      </c>
      <c r="E28" s="10" t="s">
        <v>43</v>
      </c>
      <c r="F28" s="10" t="s">
        <v>44</v>
      </c>
      <c r="G28" s="10" t="s">
        <v>24</v>
      </c>
      <c r="H28" s="15">
        <f>SUM('[1]9'!G54)</f>
        <v>300</v>
      </c>
    </row>
    <row r="29" spans="1:8" ht="60" customHeight="1" x14ac:dyDescent="0.25">
      <c r="A29" s="7"/>
      <c r="B29" s="8" t="s">
        <v>45</v>
      </c>
      <c r="C29" s="16" t="s">
        <v>36</v>
      </c>
      <c r="D29" s="10" t="s">
        <v>14</v>
      </c>
      <c r="E29" s="10" t="s">
        <v>33</v>
      </c>
      <c r="F29" s="10" t="s">
        <v>44</v>
      </c>
      <c r="G29" s="10"/>
      <c r="H29" s="15">
        <f>H30</f>
        <v>361.2</v>
      </c>
    </row>
    <row r="30" spans="1:8" ht="60" customHeight="1" x14ac:dyDescent="0.25">
      <c r="A30" s="7"/>
      <c r="B30" s="8" t="s">
        <v>46</v>
      </c>
      <c r="C30" s="16" t="s">
        <v>36</v>
      </c>
      <c r="D30" s="10" t="s">
        <v>14</v>
      </c>
      <c r="E30" s="10" t="s">
        <v>33</v>
      </c>
      <c r="F30" s="10" t="s">
        <v>44</v>
      </c>
      <c r="G30" s="10" t="s">
        <v>25</v>
      </c>
      <c r="H30" s="15">
        <f>SUM('[1]9'!G31)</f>
        <v>361.2</v>
      </c>
    </row>
    <row r="31" spans="1:8" ht="73.5" customHeight="1" x14ac:dyDescent="0.25">
      <c r="A31" s="7"/>
      <c r="B31" s="8" t="s">
        <v>46</v>
      </c>
      <c r="C31" s="16" t="s">
        <v>36</v>
      </c>
      <c r="D31" s="10" t="s">
        <v>14</v>
      </c>
      <c r="E31" s="10" t="s">
        <v>20</v>
      </c>
      <c r="F31" s="10" t="s">
        <v>44</v>
      </c>
      <c r="G31" s="10"/>
      <c r="H31" s="15">
        <f>SUM(H32:H33)</f>
        <v>1137</v>
      </c>
    </row>
    <row r="32" spans="1:8" ht="70.5" customHeight="1" x14ac:dyDescent="0.25">
      <c r="A32" s="7"/>
      <c r="B32" s="8" t="s">
        <v>46</v>
      </c>
      <c r="C32" s="16" t="s">
        <v>36</v>
      </c>
      <c r="D32" s="10" t="s">
        <v>14</v>
      </c>
      <c r="E32" s="10" t="s">
        <v>20</v>
      </c>
      <c r="F32" s="10" t="s">
        <v>44</v>
      </c>
      <c r="G32" s="10" t="s">
        <v>25</v>
      </c>
      <c r="H32" s="15">
        <f>SUM('[1]7'!E173)</f>
        <v>24.599999999999998</v>
      </c>
    </row>
    <row r="33" spans="1:8" ht="70.5" customHeight="1" x14ac:dyDescent="0.25">
      <c r="A33" s="7"/>
      <c r="B33" s="8" t="s">
        <v>46</v>
      </c>
      <c r="C33" s="16" t="s">
        <v>36</v>
      </c>
      <c r="D33" s="10" t="s">
        <v>14</v>
      </c>
      <c r="E33" s="10" t="s">
        <v>20</v>
      </c>
      <c r="F33" s="10" t="s">
        <v>44</v>
      </c>
      <c r="G33" s="10" t="s">
        <v>19</v>
      </c>
      <c r="H33" s="15">
        <f>SUM('[1]7'!E174)</f>
        <v>1112.4000000000001</v>
      </c>
    </row>
    <row r="34" spans="1:8" ht="60.75" customHeight="1" x14ac:dyDescent="0.25">
      <c r="A34" s="7"/>
      <c r="B34" s="8" t="s">
        <v>45</v>
      </c>
      <c r="C34" s="16" t="s">
        <v>36</v>
      </c>
      <c r="D34" s="10" t="s">
        <v>14</v>
      </c>
      <c r="E34" s="10" t="s">
        <v>38</v>
      </c>
      <c r="F34" s="10" t="s">
        <v>44</v>
      </c>
      <c r="G34" s="10"/>
      <c r="H34" s="15">
        <f>SUM(H35)</f>
        <v>76.8</v>
      </c>
    </row>
    <row r="35" spans="1:8" ht="72" customHeight="1" x14ac:dyDescent="0.25">
      <c r="A35" s="7"/>
      <c r="B35" s="8" t="s">
        <v>46</v>
      </c>
      <c r="C35" s="16" t="s">
        <v>36</v>
      </c>
      <c r="D35" s="10" t="s">
        <v>14</v>
      </c>
      <c r="E35" s="10" t="s">
        <v>38</v>
      </c>
      <c r="F35" s="10" t="s">
        <v>44</v>
      </c>
      <c r="G35" s="10" t="s">
        <v>25</v>
      </c>
      <c r="H35" s="15">
        <f>SUM('[1]7'!E175)</f>
        <v>76.8</v>
      </c>
    </row>
    <row r="36" spans="1:8" ht="73.5" customHeight="1" x14ac:dyDescent="0.25">
      <c r="A36" s="7">
        <v>21</v>
      </c>
      <c r="B36" s="8" t="s">
        <v>47</v>
      </c>
      <c r="C36" s="16" t="s">
        <v>36</v>
      </c>
      <c r="D36" s="10" t="s">
        <v>14</v>
      </c>
      <c r="E36" s="10" t="s">
        <v>38</v>
      </c>
      <c r="F36" s="10" t="s">
        <v>44</v>
      </c>
      <c r="G36" s="10"/>
      <c r="H36" s="15">
        <f>SUM(H37:H38)</f>
        <v>178</v>
      </c>
    </row>
    <row r="37" spans="1:8" ht="87" customHeight="1" x14ac:dyDescent="0.25">
      <c r="A37" s="7">
        <v>23</v>
      </c>
      <c r="B37" s="8" t="s">
        <v>48</v>
      </c>
      <c r="C37" s="16" t="s">
        <v>36</v>
      </c>
      <c r="D37" s="10" t="s">
        <v>14</v>
      </c>
      <c r="E37" s="10" t="s">
        <v>38</v>
      </c>
      <c r="F37" s="10" t="s">
        <v>44</v>
      </c>
      <c r="G37" s="10" t="s">
        <v>19</v>
      </c>
      <c r="H37" s="61">
        <f>SUM('[1]7'!E237)</f>
        <v>172</v>
      </c>
    </row>
    <row r="38" spans="1:8" ht="87" customHeight="1" x14ac:dyDescent="0.25">
      <c r="A38" s="7"/>
      <c r="B38" s="8" t="s">
        <v>48</v>
      </c>
      <c r="C38" s="16" t="s">
        <v>36</v>
      </c>
      <c r="D38" s="10" t="s">
        <v>14</v>
      </c>
      <c r="E38" s="10" t="s">
        <v>38</v>
      </c>
      <c r="F38" s="10" t="s">
        <v>44</v>
      </c>
      <c r="G38" s="10" t="s">
        <v>24</v>
      </c>
      <c r="H38" s="61">
        <f>SUM('[1]7'!E239)</f>
        <v>6</v>
      </c>
    </row>
    <row r="39" spans="1:8" ht="72.75" customHeight="1" x14ac:dyDescent="0.25">
      <c r="A39" s="7"/>
      <c r="B39" s="8" t="s">
        <v>49</v>
      </c>
      <c r="C39" s="16" t="s">
        <v>36</v>
      </c>
      <c r="D39" s="10" t="s">
        <v>14</v>
      </c>
      <c r="E39" s="10" t="s">
        <v>38</v>
      </c>
      <c r="F39" s="10" t="s">
        <v>44</v>
      </c>
      <c r="G39" s="10" t="s">
        <v>24</v>
      </c>
      <c r="H39" s="15">
        <f>SUM('[1]9'!G132)</f>
        <v>5.4</v>
      </c>
    </row>
    <row r="40" spans="1:8" ht="15" customHeight="1" x14ac:dyDescent="0.3">
      <c r="A40" s="18"/>
      <c r="B40" s="19" t="s">
        <v>50</v>
      </c>
      <c r="C40" s="20"/>
      <c r="D40" s="21" t="s">
        <v>14</v>
      </c>
      <c r="E40" s="21"/>
      <c r="F40" s="21"/>
      <c r="G40" s="21"/>
      <c r="H40" s="22">
        <f>SUM(H10+H27)</f>
        <v>30056.999999999996</v>
      </c>
    </row>
    <row r="41" spans="1:8" ht="46.5" customHeight="1" x14ac:dyDescent="0.25">
      <c r="A41" s="23"/>
      <c r="B41" s="8" t="s">
        <v>51</v>
      </c>
      <c r="C41" s="24" t="s">
        <v>52</v>
      </c>
      <c r="D41" s="10" t="s">
        <v>53</v>
      </c>
      <c r="E41" s="10"/>
      <c r="F41" s="10"/>
      <c r="G41" s="10"/>
      <c r="H41" s="15">
        <f>SUM(H42+H48+H57+H58+H53)</f>
        <v>216772.3</v>
      </c>
    </row>
    <row r="42" spans="1:8" ht="62.25" customHeight="1" x14ac:dyDescent="0.3">
      <c r="A42" s="25">
        <v>25</v>
      </c>
      <c r="B42" s="26" t="s">
        <v>54</v>
      </c>
      <c r="C42" s="24" t="s">
        <v>55</v>
      </c>
      <c r="D42" s="10" t="s">
        <v>53</v>
      </c>
      <c r="E42" s="10" t="s">
        <v>56</v>
      </c>
      <c r="F42" s="10" t="s">
        <v>57</v>
      </c>
      <c r="G42" s="10"/>
      <c r="H42" s="12">
        <f>H43+H44+H45+H46+H47</f>
        <v>50577.5</v>
      </c>
    </row>
    <row r="43" spans="1:8" ht="59.25" customHeight="1" x14ac:dyDescent="0.25">
      <c r="A43" s="27">
        <v>26</v>
      </c>
      <c r="B43" s="26" t="s">
        <v>54</v>
      </c>
      <c r="C43" s="24" t="s">
        <v>55</v>
      </c>
      <c r="D43" s="10" t="s">
        <v>53</v>
      </c>
      <c r="E43" s="10" t="s">
        <v>58</v>
      </c>
      <c r="F43" s="10" t="s">
        <v>57</v>
      </c>
      <c r="G43" s="10" t="s">
        <v>25</v>
      </c>
      <c r="H43" s="28">
        <f>SUM('[1]7'!E77+'[1]7'!E89)</f>
        <v>35429</v>
      </c>
    </row>
    <row r="44" spans="1:8" ht="60" customHeight="1" x14ac:dyDescent="0.25">
      <c r="A44" s="29">
        <v>27</v>
      </c>
      <c r="B44" s="26" t="s">
        <v>54</v>
      </c>
      <c r="C44" s="24" t="s">
        <v>55</v>
      </c>
      <c r="D44" s="10" t="s">
        <v>53</v>
      </c>
      <c r="E44" s="10" t="s">
        <v>58</v>
      </c>
      <c r="F44" s="10" t="s">
        <v>57</v>
      </c>
      <c r="G44" s="10" t="s">
        <v>24</v>
      </c>
      <c r="H44" s="28">
        <f>SUM('[1]7'!E79+'[1]7'!E86+'[1]7'!E91)</f>
        <v>14037.400000000001</v>
      </c>
    </row>
    <row r="45" spans="1:8" ht="60" customHeight="1" x14ac:dyDescent="0.25">
      <c r="A45" s="29">
        <v>28</v>
      </c>
      <c r="B45" s="26" t="s">
        <v>54</v>
      </c>
      <c r="C45" s="24" t="s">
        <v>55</v>
      </c>
      <c r="D45" s="10" t="s">
        <v>53</v>
      </c>
      <c r="E45" s="10" t="s">
        <v>58</v>
      </c>
      <c r="F45" s="10" t="s">
        <v>57</v>
      </c>
      <c r="G45" s="10" t="s">
        <v>27</v>
      </c>
      <c r="H45" s="28">
        <f>SUM('[1]7'!E83)</f>
        <v>325.09999999999997</v>
      </c>
    </row>
    <row r="46" spans="1:8" ht="60" customHeight="1" x14ac:dyDescent="0.25">
      <c r="A46" s="29"/>
      <c r="B46" s="26" t="s">
        <v>54</v>
      </c>
      <c r="C46" s="24" t="s">
        <v>55</v>
      </c>
      <c r="D46" s="10" t="s">
        <v>53</v>
      </c>
      <c r="E46" s="10" t="s">
        <v>58</v>
      </c>
      <c r="F46" s="10" t="s">
        <v>59</v>
      </c>
      <c r="G46" s="10" t="s">
        <v>24</v>
      </c>
      <c r="H46" s="28">
        <f>SUM('[1]7'!E94)</f>
        <v>641.79999999999995</v>
      </c>
    </row>
    <row r="47" spans="1:8" ht="60" customHeight="1" x14ac:dyDescent="0.25">
      <c r="A47" s="29">
        <v>29</v>
      </c>
      <c r="B47" s="26" t="s">
        <v>54</v>
      </c>
      <c r="C47" s="24" t="s">
        <v>55</v>
      </c>
      <c r="D47" s="10" t="s">
        <v>53</v>
      </c>
      <c r="E47" s="10" t="s">
        <v>17</v>
      </c>
      <c r="F47" s="10" t="s">
        <v>57</v>
      </c>
      <c r="G47" s="10" t="s">
        <v>24</v>
      </c>
      <c r="H47" s="28">
        <f>SUM('[1]7'!E81)</f>
        <v>144.19999999999999</v>
      </c>
    </row>
    <row r="48" spans="1:8" ht="71.25" customHeight="1" x14ac:dyDescent="0.25">
      <c r="A48" s="29">
        <v>30</v>
      </c>
      <c r="B48" s="8" t="s">
        <v>60</v>
      </c>
      <c r="C48" s="24" t="s">
        <v>61</v>
      </c>
      <c r="D48" s="10" t="s">
        <v>53</v>
      </c>
      <c r="E48" s="10" t="s">
        <v>62</v>
      </c>
      <c r="F48" s="10" t="s">
        <v>63</v>
      </c>
      <c r="G48" s="10"/>
      <c r="H48" s="28">
        <f>SUM(H49:H52)</f>
        <v>149095.30000000002</v>
      </c>
    </row>
    <row r="49" spans="1:10" ht="60.75" customHeight="1" x14ac:dyDescent="0.25">
      <c r="A49" s="7">
        <v>31</v>
      </c>
      <c r="B49" s="8" t="s">
        <v>60</v>
      </c>
      <c r="C49" s="24" t="s">
        <v>61</v>
      </c>
      <c r="D49" s="10" t="s">
        <v>53</v>
      </c>
      <c r="E49" s="10" t="s">
        <v>64</v>
      </c>
      <c r="F49" s="10" t="s">
        <v>63</v>
      </c>
      <c r="G49" s="10" t="s">
        <v>19</v>
      </c>
      <c r="H49" s="28">
        <f>SUM('[1]7'!E98+'[1]7'!E105+'[1]7'!E111)</f>
        <v>143384</v>
      </c>
    </row>
    <row r="50" spans="1:10" ht="60.75" customHeight="1" x14ac:dyDescent="0.25">
      <c r="A50" s="7"/>
      <c r="B50" s="8" t="s">
        <v>60</v>
      </c>
      <c r="C50" s="24" t="s">
        <v>61</v>
      </c>
      <c r="D50" s="10" t="s">
        <v>53</v>
      </c>
      <c r="E50" s="10" t="s">
        <v>64</v>
      </c>
      <c r="F50" s="10" t="s">
        <v>65</v>
      </c>
      <c r="G50" s="10" t="s">
        <v>19</v>
      </c>
      <c r="H50" s="28">
        <f>SUM('[1]7'!E114)</f>
        <v>1711.1</v>
      </c>
    </row>
    <row r="51" spans="1:10" ht="57.75" customHeight="1" x14ac:dyDescent="0.25">
      <c r="A51" s="7">
        <v>32</v>
      </c>
      <c r="B51" s="8" t="s">
        <v>60</v>
      </c>
      <c r="C51" s="24" t="s">
        <v>61</v>
      </c>
      <c r="D51" s="10" t="s">
        <v>53</v>
      </c>
      <c r="E51" s="10" t="s">
        <v>17</v>
      </c>
      <c r="F51" s="10" t="s">
        <v>63</v>
      </c>
      <c r="G51" s="10" t="s">
        <v>19</v>
      </c>
      <c r="H51" s="28">
        <f>SUM('[1]7'!E100)</f>
        <v>240</v>
      </c>
    </row>
    <row r="52" spans="1:10" ht="60.75" customHeight="1" x14ac:dyDescent="0.25">
      <c r="A52" s="7">
        <v>33</v>
      </c>
      <c r="B52" s="8" t="s">
        <v>60</v>
      </c>
      <c r="C52" s="24" t="s">
        <v>61</v>
      </c>
      <c r="D52" s="10" t="s">
        <v>53</v>
      </c>
      <c r="E52" s="10" t="s">
        <v>66</v>
      </c>
      <c r="F52" s="10" t="s">
        <v>63</v>
      </c>
      <c r="G52" s="10" t="s">
        <v>19</v>
      </c>
      <c r="H52" s="28">
        <f>SUM('[1]7'!E108+'[1]7'!E102)</f>
        <v>3760.2</v>
      </c>
    </row>
    <row r="53" spans="1:10" ht="60.75" customHeight="1" x14ac:dyDescent="0.25">
      <c r="A53" s="7"/>
      <c r="B53" s="8" t="s">
        <v>67</v>
      </c>
      <c r="C53" s="30" t="s">
        <v>68</v>
      </c>
      <c r="D53" s="10" t="s">
        <v>53</v>
      </c>
      <c r="E53" s="10" t="s">
        <v>33</v>
      </c>
      <c r="F53" s="10" t="s">
        <v>69</v>
      </c>
      <c r="G53" s="10"/>
      <c r="H53" s="28">
        <f>SUM(H54:H56)</f>
        <v>6977.8000000000011</v>
      </c>
    </row>
    <row r="54" spans="1:10" ht="63.75" customHeight="1" x14ac:dyDescent="0.25">
      <c r="A54" s="7">
        <v>34</v>
      </c>
      <c r="B54" s="8" t="s">
        <v>67</v>
      </c>
      <c r="C54" s="30" t="s">
        <v>68</v>
      </c>
      <c r="D54" s="10" t="s">
        <v>53</v>
      </c>
      <c r="E54" s="10" t="s">
        <v>33</v>
      </c>
      <c r="F54" s="10" t="s">
        <v>69</v>
      </c>
      <c r="G54" s="10" t="s">
        <v>19</v>
      </c>
      <c r="H54" s="28">
        <f>SUM('[1]7'!E118+'[1]7'!E123)</f>
        <v>6905.2000000000007</v>
      </c>
    </row>
    <row r="55" spans="1:10" ht="61.5" customHeight="1" x14ac:dyDescent="0.25">
      <c r="A55" s="7"/>
      <c r="B55" s="8" t="s">
        <v>67</v>
      </c>
      <c r="C55" s="30" t="s">
        <v>68</v>
      </c>
      <c r="D55" s="10" t="s">
        <v>53</v>
      </c>
      <c r="E55" s="10" t="s">
        <v>33</v>
      </c>
      <c r="F55" s="10" t="s">
        <v>70</v>
      </c>
      <c r="G55" s="10" t="s">
        <v>19</v>
      </c>
      <c r="H55" s="28">
        <f>SUM('[1]7'!E126)</f>
        <v>52.6</v>
      </c>
    </row>
    <row r="56" spans="1:10" ht="63.75" customHeight="1" x14ac:dyDescent="0.25">
      <c r="A56" s="7"/>
      <c r="B56" s="8" t="s">
        <v>67</v>
      </c>
      <c r="C56" s="30" t="s">
        <v>68</v>
      </c>
      <c r="D56" s="10" t="s">
        <v>53</v>
      </c>
      <c r="E56" s="10" t="s">
        <v>17</v>
      </c>
      <c r="F56" s="10" t="s">
        <v>69</v>
      </c>
      <c r="G56" s="10" t="s">
        <v>19</v>
      </c>
      <c r="H56" s="28">
        <f>SUM('[1]7'!E120)</f>
        <v>20</v>
      </c>
    </row>
    <row r="57" spans="1:10" ht="76.5" customHeight="1" x14ac:dyDescent="0.25">
      <c r="A57" s="7">
        <v>35</v>
      </c>
      <c r="B57" s="8" t="s">
        <v>71</v>
      </c>
      <c r="C57" s="24" t="s">
        <v>61</v>
      </c>
      <c r="D57" s="10" t="s">
        <v>53</v>
      </c>
      <c r="E57" s="10" t="s">
        <v>72</v>
      </c>
      <c r="F57" s="10" t="s">
        <v>73</v>
      </c>
      <c r="G57" s="10" t="s">
        <v>19</v>
      </c>
      <c r="H57" s="28">
        <f>SUM('[1]7'!E131+'[1]7'!E134)</f>
        <v>882.3</v>
      </c>
    </row>
    <row r="58" spans="1:10" ht="58.5" customHeight="1" x14ac:dyDescent="0.25">
      <c r="A58" s="7">
        <v>36</v>
      </c>
      <c r="B58" s="8" t="s">
        <v>74</v>
      </c>
      <c r="C58" s="24" t="s">
        <v>75</v>
      </c>
      <c r="D58" s="10" t="s">
        <v>53</v>
      </c>
      <c r="E58" s="10" t="s">
        <v>43</v>
      </c>
      <c r="F58" s="10" t="s">
        <v>76</v>
      </c>
      <c r="G58" s="10"/>
      <c r="H58" s="28">
        <f>SUM(H59:H62)</f>
        <v>9239.4000000000015</v>
      </c>
    </row>
    <row r="59" spans="1:10" ht="58.5" customHeight="1" x14ac:dyDescent="0.25">
      <c r="A59" s="7"/>
      <c r="B59" s="8" t="s">
        <v>74</v>
      </c>
      <c r="C59" s="24" t="s">
        <v>75</v>
      </c>
      <c r="D59" s="10" t="s">
        <v>53</v>
      </c>
      <c r="E59" s="10" t="s">
        <v>17</v>
      </c>
      <c r="F59" s="10" t="s">
        <v>76</v>
      </c>
      <c r="G59" s="10" t="s">
        <v>24</v>
      </c>
      <c r="H59" s="28">
        <f>SUM('[1]7'!E142+'[1]7'!E156)</f>
        <v>50.1</v>
      </c>
    </row>
    <row r="60" spans="1:10" ht="63" customHeight="1" x14ac:dyDescent="0.25">
      <c r="A60" s="7">
        <v>37</v>
      </c>
      <c r="B60" s="8" t="s">
        <v>74</v>
      </c>
      <c r="C60" s="24" t="s">
        <v>75</v>
      </c>
      <c r="D60" s="10" t="s">
        <v>53</v>
      </c>
      <c r="E60" s="10" t="s">
        <v>43</v>
      </c>
      <c r="F60" s="10" t="s">
        <v>76</v>
      </c>
      <c r="G60" s="10" t="s">
        <v>25</v>
      </c>
      <c r="H60" s="28">
        <f>SUM('[1]7'!E139+'[1]7'!E147+'[1]7'!E153+'[1]7'!E159)</f>
        <v>8072.1</v>
      </c>
    </row>
    <row r="61" spans="1:10" ht="60" customHeight="1" x14ac:dyDescent="0.25">
      <c r="A61" s="7">
        <v>38</v>
      </c>
      <c r="B61" s="8" t="s">
        <v>74</v>
      </c>
      <c r="C61" s="24" t="s">
        <v>75</v>
      </c>
      <c r="D61" s="10" t="s">
        <v>53</v>
      </c>
      <c r="E61" s="10" t="s">
        <v>43</v>
      </c>
      <c r="F61" s="10" t="s">
        <v>76</v>
      </c>
      <c r="G61" s="10" t="s">
        <v>24</v>
      </c>
      <c r="H61" s="28">
        <f>SUM('[1]7'!E141+'[1]7'!E150+'[1]7'!E155)</f>
        <v>1104.6000000000001</v>
      </c>
    </row>
    <row r="62" spans="1:10" ht="58.5" customHeight="1" x14ac:dyDescent="0.25">
      <c r="A62" s="7">
        <v>39</v>
      </c>
      <c r="B62" s="8" t="s">
        <v>74</v>
      </c>
      <c r="C62" s="24" t="s">
        <v>75</v>
      </c>
      <c r="D62" s="10" t="s">
        <v>53</v>
      </c>
      <c r="E62" s="10" t="s">
        <v>43</v>
      </c>
      <c r="F62" s="10" t="s">
        <v>76</v>
      </c>
      <c r="G62" s="10" t="s">
        <v>27</v>
      </c>
      <c r="H62" s="28">
        <f>SUM('[1]7'!E144)</f>
        <v>12.6</v>
      </c>
    </row>
    <row r="63" spans="1:10" ht="29.25" customHeight="1" x14ac:dyDescent="0.25">
      <c r="A63" s="7"/>
      <c r="B63" s="17" t="s">
        <v>77</v>
      </c>
      <c r="C63" s="24" t="s">
        <v>52</v>
      </c>
      <c r="D63" s="10" t="s">
        <v>53</v>
      </c>
      <c r="E63" s="11"/>
      <c r="F63" s="11"/>
      <c r="G63" s="11"/>
      <c r="H63" s="28">
        <f>SUM(H70+H75+H76+H77+H64+H78+H79+H82)</f>
        <v>9729.9</v>
      </c>
    </row>
    <row r="64" spans="1:10" ht="90" customHeight="1" x14ac:dyDescent="0.25">
      <c r="A64" s="7"/>
      <c r="B64" s="31" t="s">
        <v>78</v>
      </c>
      <c r="C64" s="24"/>
      <c r="D64" s="10" t="s">
        <v>53</v>
      </c>
      <c r="E64" s="11"/>
      <c r="F64" s="11"/>
      <c r="G64" s="11"/>
      <c r="H64" s="32">
        <f>SUM(H65+H66+H67+H68+H69)</f>
        <v>3040.6</v>
      </c>
      <c r="J64" s="33"/>
    </row>
    <row r="65" spans="1:8" ht="87.75" customHeight="1" x14ac:dyDescent="0.25">
      <c r="A65" s="7"/>
      <c r="B65" s="8" t="s">
        <v>79</v>
      </c>
      <c r="C65" s="24" t="s">
        <v>55</v>
      </c>
      <c r="D65" s="10" t="s">
        <v>53</v>
      </c>
      <c r="E65" s="34" t="s">
        <v>58</v>
      </c>
      <c r="F65" s="35" t="s">
        <v>80</v>
      </c>
      <c r="G65" s="34" t="s">
        <v>24</v>
      </c>
      <c r="H65" s="32">
        <f>SUM('[1]9'!G167)</f>
        <v>723.6</v>
      </c>
    </row>
    <row r="66" spans="1:8" ht="89.25" customHeight="1" x14ac:dyDescent="0.25">
      <c r="A66" s="7"/>
      <c r="B66" s="8" t="s">
        <v>79</v>
      </c>
      <c r="C66" s="24" t="s">
        <v>61</v>
      </c>
      <c r="D66" s="10" t="s">
        <v>53</v>
      </c>
      <c r="E66" s="34" t="s">
        <v>64</v>
      </c>
      <c r="F66" s="35" t="s">
        <v>80</v>
      </c>
      <c r="G66" s="34" t="s">
        <v>19</v>
      </c>
      <c r="H66" s="32">
        <f>SUM('[1]9'!G198)</f>
        <v>1257.0999999999999</v>
      </c>
    </row>
    <row r="67" spans="1:8" ht="92.25" customHeight="1" x14ac:dyDescent="0.25">
      <c r="A67" s="7"/>
      <c r="B67" s="8" t="s">
        <v>79</v>
      </c>
      <c r="C67" s="24" t="s">
        <v>81</v>
      </c>
      <c r="D67" s="10" t="s">
        <v>53</v>
      </c>
      <c r="E67" s="34" t="s">
        <v>33</v>
      </c>
      <c r="F67" s="35" t="s">
        <v>80</v>
      </c>
      <c r="G67" s="34" t="s">
        <v>19</v>
      </c>
      <c r="H67" s="36">
        <f>SUM('[1]9'!G232)</f>
        <v>169.9</v>
      </c>
    </row>
    <row r="68" spans="1:8" ht="92.25" customHeight="1" x14ac:dyDescent="0.25">
      <c r="A68" s="7"/>
      <c r="B68" s="8" t="s">
        <v>79</v>
      </c>
      <c r="C68" s="24" t="s">
        <v>61</v>
      </c>
      <c r="D68" s="10" t="s">
        <v>53</v>
      </c>
      <c r="E68" s="10" t="s">
        <v>43</v>
      </c>
      <c r="F68" s="10" t="s">
        <v>44</v>
      </c>
      <c r="G68" s="34" t="s">
        <v>24</v>
      </c>
      <c r="H68" s="36">
        <f>SUM('[1]9'!G331)</f>
        <v>513.9</v>
      </c>
    </row>
    <row r="69" spans="1:8" ht="93" customHeight="1" x14ac:dyDescent="0.25">
      <c r="A69" s="7"/>
      <c r="B69" s="8" t="s">
        <v>79</v>
      </c>
      <c r="C69" s="24" t="s">
        <v>61</v>
      </c>
      <c r="D69" s="10" t="s">
        <v>53</v>
      </c>
      <c r="E69" s="10" t="s">
        <v>43</v>
      </c>
      <c r="F69" s="10" t="s">
        <v>44</v>
      </c>
      <c r="G69" s="10" t="s">
        <v>19</v>
      </c>
      <c r="H69" s="32">
        <f>SUM('[1]9'!G335)</f>
        <v>376.1</v>
      </c>
    </row>
    <row r="70" spans="1:8" ht="30.75" customHeight="1" x14ac:dyDescent="0.25">
      <c r="A70" s="7">
        <v>40</v>
      </c>
      <c r="B70" s="17" t="s">
        <v>82</v>
      </c>
      <c r="C70" s="24" t="s">
        <v>52</v>
      </c>
      <c r="D70" s="10" t="s">
        <v>53</v>
      </c>
      <c r="E70" s="10" t="s">
        <v>43</v>
      </c>
      <c r="F70" s="10" t="s">
        <v>83</v>
      </c>
      <c r="G70" s="10"/>
      <c r="H70" s="37">
        <f>SUM(H71:H74)</f>
        <v>1027.7</v>
      </c>
    </row>
    <row r="71" spans="1:8" ht="57.75" customHeight="1" x14ac:dyDescent="0.25">
      <c r="A71" s="7">
        <v>42</v>
      </c>
      <c r="B71" s="8" t="s">
        <v>84</v>
      </c>
      <c r="C71" s="24" t="s">
        <v>55</v>
      </c>
      <c r="D71" s="10" t="s">
        <v>53</v>
      </c>
      <c r="E71" s="10" t="s">
        <v>43</v>
      </c>
      <c r="F71" s="10" t="s">
        <v>44</v>
      </c>
      <c r="G71" s="10" t="s">
        <v>24</v>
      </c>
      <c r="H71" s="32">
        <f>SUM('[1]7'!E190)</f>
        <v>444.1</v>
      </c>
    </row>
    <row r="72" spans="1:8" ht="72.75" customHeight="1" x14ac:dyDescent="0.25">
      <c r="A72" s="7">
        <v>43</v>
      </c>
      <c r="B72" s="38" t="s">
        <v>85</v>
      </c>
      <c r="C72" s="24" t="s">
        <v>61</v>
      </c>
      <c r="D72" s="10" t="s">
        <v>53</v>
      </c>
      <c r="E72" s="10" t="s">
        <v>43</v>
      </c>
      <c r="F72" s="10" t="s">
        <v>44</v>
      </c>
      <c r="G72" s="10" t="s">
        <v>19</v>
      </c>
      <c r="H72" s="32">
        <f>SUM('[1]7'!E192)</f>
        <v>527.4</v>
      </c>
    </row>
    <row r="73" spans="1:8" ht="67.5" customHeight="1" x14ac:dyDescent="0.25">
      <c r="A73" s="7">
        <v>44</v>
      </c>
      <c r="B73" s="8" t="s">
        <v>86</v>
      </c>
      <c r="C73" s="24" t="s">
        <v>75</v>
      </c>
      <c r="D73" s="10" t="s">
        <v>53</v>
      </c>
      <c r="E73" s="10" t="s">
        <v>43</v>
      </c>
      <c r="F73" s="10" t="s">
        <v>44</v>
      </c>
      <c r="G73" s="10" t="s">
        <v>24</v>
      </c>
      <c r="H73" s="32">
        <f>SUM('[1]7'!E196)</f>
        <v>6.3</v>
      </c>
    </row>
    <row r="74" spans="1:8" ht="78" customHeight="1" x14ac:dyDescent="0.25">
      <c r="A74" s="7"/>
      <c r="B74" s="8" t="s">
        <v>87</v>
      </c>
      <c r="C74" s="24" t="s">
        <v>55</v>
      </c>
      <c r="D74" s="10" t="s">
        <v>53</v>
      </c>
      <c r="E74" s="10" t="s">
        <v>43</v>
      </c>
      <c r="F74" s="10" t="s">
        <v>44</v>
      </c>
      <c r="G74" s="10" t="s">
        <v>24</v>
      </c>
      <c r="H74" s="32">
        <f>SUM('[1]7'!E200)</f>
        <v>49.9</v>
      </c>
    </row>
    <row r="75" spans="1:8" ht="57.75" customHeight="1" x14ac:dyDescent="0.25">
      <c r="A75" s="7"/>
      <c r="B75" s="8" t="s">
        <v>88</v>
      </c>
      <c r="C75" s="24" t="s">
        <v>55</v>
      </c>
      <c r="D75" s="10" t="s">
        <v>53</v>
      </c>
      <c r="E75" s="10" t="s">
        <v>43</v>
      </c>
      <c r="F75" s="10" t="s">
        <v>44</v>
      </c>
      <c r="G75" s="10" t="s">
        <v>24</v>
      </c>
      <c r="H75" s="32">
        <f>SUM('[1]7'!E247)</f>
        <v>118.6</v>
      </c>
    </row>
    <row r="76" spans="1:8" ht="62.25" customHeight="1" x14ac:dyDescent="0.25">
      <c r="A76" s="7"/>
      <c r="B76" s="13" t="s">
        <v>42</v>
      </c>
      <c r="C76" s="24" t="s">
        <v>55</v>
      </c>
      <c r="D76" s="10" t="s">
        <v>53</v>
      </c>
      <c r="E76" s="10" t="s">
        <v>43</v>
      </c>
      <c r="F76" s="10" t="s">
        <v>44</v>
      </c>
      <c r="G76" s="10" t="s">
        <v>24</v>
      </c>
      <c r="H76" s="32">
        <f>SUM('[1]9'!G344)</f>
        <v>208.4</v>
      </c>
    </row>
    <row r="77" spans="1:8" ht="60" customHeight="1" x14ac:dyDescent="0.25">
      <c r="A77" s="7"/>
      <c r="B77" s="13" t="s">
        <v>42</v>
      </c>
      <c r="C77" s="24" t="s">
        <v>61</v>
      </c>
      <c r="D77" s="10" t="s">
        <v>53</v>
      </c>
      <c r="E77" s="10" t="s">
        <v>43</v>
      </c>
      <c r="F77" s="10" t="s">
        <v>44</v>
      </c>
      <c r="G77" s="10" t="s">
        <v>19</v>
      </c>
      <c r="H77" s="32">
        <f>SUM('[1]9'!G346)</f>
        <v>807</v>
      </c>
    </row>
    <row r="78" spans="1:8" ht="60" customHeight="1" x14ac:dyDescent="0.25">
      <c r="A78" s="7"/>
      <c r="B78" s="13" t="s">
        <v>42</v>
      </c>
      <c r="C78" s="24" t="s">
        <v>61</v>
      </c>
      <c r="D78" s="10" t="s">
        <v>53</v>
      </c>
      <c r="E78" s="10" t="s">
        <v>64</v>
      </c>
      <c r="F78" s="10" t="s">
        <v>89</v>
      </c>
      <c r="G78" s="10" t="s">
        <v>19</v>
      </c>
      <c r="H78" s="32">
        <f>SUM('[1]9'!G206)</f>
        <v>3129</v>
      </c>
    </row>
    <row r="79" spans="1:8" ht="60" customHeight="1" x14ac:dyDescent="0.25">
      <c r="A79" s="7"/>
      <c r="B79" s="8" t="s">
        <v>45</v>
      </c>
      <c r="C79" s="24" t="s">
        <v>61</v>
      </c>
      <c r="D79" s="10" t="s">
        <v>53</v>
      </c>
      <c r="E79" s="10"/>
      <c r="F79" s="10"/>
      <c r="G79" s="10"/>
      <c r="H79" s="32">
        <f>SUM(H80:H81)</f>
        <v>843.6</v>
      </c>
    </row>
    <row r="80" spans="1:8" ht="76.5" customHeight="1" x14ac:dyDescent="0.25">
      <c r="A80" s="7"/>
      <c r="B80" s="8" t="s">
        <v>46</v>
      </c>
      <c r="C80" s="24" t="s">
        <v>90</v>
      </c>
      <c r="D80" s="10" t="s">
        <v>53</v>
      </c>
      <c r="E80" s="10" t="s">
        <v>33</v>
      </c>
      <c r="F80" s="10" t="s">
        <v>44</v>
      </c>
      <c r="G80" s="10" t="s">
        <v>19</v>
      </c>
      <c r="H80" s="32">
        <f>SUM('[1]9'!G228)</f>
        <v>382.5</v>
      </c>
    </row>
    <row r="81" spans="1:39" ht="60" customHeight="1" x14ac:dyDescent="0.25">
      <c r="A81" s="7"/>
      <c r="B81" s="8" t="s">
        <v>46</v>
      </c>
      <c r="C81" s="24" t="s">
        <v>61</v>
      </c>
      <c r="D81" s="10" t="s">
        <v>53</v>
      </c>
      <c r="E81" s="10" t="s">
        <v>43</v>
      </c>
      <c r="F81" s="10" t="s">
        <v>44</v>
      </c>
      <c r="G81" s="10" t="s">
        <v>25</v>
      </c>
      <c r="H81" s="32">
        <f>SUM('[1]9'!G306)</f>
        <v>461.1</v>
      </c>
    </row>
    <row r="82" spans="1:39" ht="60.75" customHeight="1" x14ac:dyDescent="0.25">
      <c r="A82" s="7"/>
      <c r="B82" s="8" t="s">
        <v>91</v>
      </c>
      <c r="C82" s="30" t="s">
        <v>68</v>
      </c>
      <c r="D82" s="10" t="s">
        <v>53</v>
      </c>
      <c r="E82" s="10" t="s">
        <v>92</v>
      </c>
      <c r="F82" s="10" t="s">
        <v>80</v>
      </c>
      <c r="G82" s="10"/>
      <c r="H82" s="32">
        <f>SUM(H83)</f>
        <v>555</v>
      </c>
    </row>
    <row r="83" spans="1:39" ht="87" customHeight="1" x14ac:dyDescent="0.25">
      <c r="A83" s="7"/>
      <c r="B83" s="8" t="s">
        <v>93</v>
      </c>
      <c r="C83" s="30" t="s">
        <v>68</v>
      </c>
      <c r="D83" s="10" t="s">
        <v>53</v>
      </c>
      <c r="E83" s="10" t="s">
        <v>92</v>
      </c>
      <c r="F83" s="10" t="s">
        <v>80</v>
      </c>
      <c r="G83" s="10" t="s">
        <v>19</v>
      </c>
      <c r="H83" s="32">
        <f>SUM('[1]9'!G360)</f>
        <v>555</v>
      </c>
    </row>
    <row r="84" spans="1:39" ht="15" customHeight="1" x14ac:dyDescent="0.25">
      <c r="A84" s="23"/>
      <c r="B84" s="39" t="s">
        <v>94</v>
      </c>
      <c r="C84" s="40"/>
      <c r="D84" s="21" t="s">
        <v>53</v>
      </c>
      <c r="E84" s="21"/>
      <c r="F84" s="21"/>
      <c r="G84" s="21"/>
      <c r="H84" s="41">
        <f>SUM(H41+H63)</f>
        <v>226502.19999999998</v>
      </c>
    </row>
    <row r="85" spans="1:39" ht="24" customHeight="1" x14ac:dyDescent="0.25">
      <c r="A85" s="42"/>
      <c r="B85" s="8" t="s">
        <v>95</v>
      </c>
      <c r="C85" s="43"/>
      <c r="D85" s="10" t="s">
        <v>96</v>
      </c>
      <c r="E85" s="10"/>
      <c r="F85" s="10"/>
      <c r="G85" s="10"/>
      <c r="H85" s="28">
        <f>H86++H90+H92+H97+H98+H99+H101+H102+H104+H105+H106</f>
        <v>8854.2999999999993</v>
      </c>
    </row>
    <row r="86" spans="1:39" ht="33.75" customHeight="1" x14ac:dyDescent="0.25">
      <c r="A86" s="42"/>
      <c r="B86" s="17" t="s">
        <v>97</v>
      </c>
      <c r="C86" s="24" t="s">
        <v>98</v>
      </c>
      <c r="D86" s="10" t="s">
        <v>96</v>
      </c>
      <c r="E86" s="10" t="s">
        <v>72</v>
      </c>
      <c r="F86" s="10" t="s">
        <v>44</v>
      </c>
      <c r="G86" s="10"/>
      <c r="H86" s="62">
        <v>232.5</v>
      </c>
    </row>
    <row r="87" spans="1:39" ht="63" customHeight="1" x14ac:dyDescent="0.25">
      <c r="A87" s="42"/>
      <c r="B87" s="17" t="s">
        <v>99</v>
      </c>
      <c r="C87" s="24" t="s">
        <v>98</v>
      </c>
      <c r="D87" s="10" t="s">
        <v>96</v>
      </c>
      <c r="E87" s="10" t="s">
        <v>72</v>
      </c>
      <c r="F87" s="10" t="s">
        <v>44</v>
      </c>
      <c r="G87" s="10" t="s">
        <v>24</v>
      </c>
      <c r="H87" s="32">
        <f>SUM('[1]9'!G663)</f>
        <v>10</v>
      </c>
    </row>
    <row r="88" spans="1:39" ht="120.75" customHeight="1" x14ac:dyDescent="0.25">
      <c r="A88" s="42"/>
      <c r="B88" s="26" t="s">
        <v>100</v>
      </c>
      <c r="C88" s="24" t="s">
        <v>98</v>
      </c>
      <c r="D88" s="10" t="s">
        <v>96</v>
      </c>
      <c r="E88" s="10" t="s">
        <v>72</v>
      </c>
      <c r="F88" s="10" t="s">
        <v>44</v>
      </c>
      <c r="G88" s="10" t="s">
        <v>24</v>
      </c>
      <c r="H88" s="32">
        <f>SUM('[1]9'!G667)</f>
        <v>145</v>
      </c>
    </row>
    <row r="89" spans="1:39" ht="75.75" customHeight="1" x14ac:dyDescent="0.25">
      <c r="A89" s="42"/>
      <c r="B89" s="13" t="s">
        <v>101</v>
      </c>
      <c r="C89" s="24" t="s">
        <v>98</v>
      </c>
      <c r="D89" s="10" t="s">
        <v>96</v>
      </c>
      <c r="E89" s="10" t="s">
        <v>72</v>
      </c>
      <c r="F89" s="10" t="s">
        <v>44</v>
      </c>
      <c r="G89" s="10" t="s">
        <v>24</v>
      </c>
      <c r="H89" s="32">
        <f>SUM('[1]9'!G671)</f>
        <v>77.5</v>
      </c>
    </row>
    <row r="90" spans="1:39" ht="75" customHeight="1" x14ac:dyDescent="0.25">
      <c r="A90" s="42"/>
      <c r="B90" s="44" t="s">
        <v>102</v>
      </c>
      <c r="C90" s="24" t="s">
        <v>103</v>
      </c>
      <c r="D90" s="10" t="s">
        <v>96</v>
      </c>
      <c r="E90" s="10" t="s">
        <v>104</v>
      </c>
      <c r="F90" s="10" t="s">
        <v>44</v>
      </c>
      <c r="G90" s="10"/>
      <c r="H90" s="32">
        <v>51</v>
      </c>
    </row>
    <row r="91" spans="1:39" ht="49.5" customHeight="1" x14ac:dyDescent="0.25">
      <c r="A91" s="42"/>
      <c r="B91" s="45" t="s">
        <v>105</v>
      </c>
      <c r="C91" s="24" t="s">
        <v>98</v>
      </c>
      <c r="D91" s="10" t="s">
        <v>96</v>
      </c>
      <c r="E91" s="10" t="s">
        <v>104</v>
      </c>
      <c r="F91" s="10" t="s">
        <v>44</v>
      </c>
      <c r="G91" s="10" t="s">
        <v>24</v>
      </c>
      <c r="H91" s="32">
        <f>SUM('[1]9'!G585)</f>
        <v>51</v>
      </c>
    </row>
    <row r="92" spans="1:39" ht="31.5" customHeight="1" x14ac:dyDescent="0.25">
      <c r="A92" s="7">
        <v>54</v>
      </c>
      <c r="B92" s="8" t="s">
        <v>82</v>
      </c>
      <c r="C92" s="24" t="s">
        <v>98</v>
      </c>
      <c r="D92" s="10" t="s">
        <v>96</v>
      </c>
      <c r="E92" s="10"/>
      <c r="F92" s="10"/>
      <c r="G92" s="10"/>
      <c r="H92" s="36">
        <f>SUM(H93:H96)</f>
        <v>571.9</v>
      </c>
    </row>
    <row r="93" spans="1:39" ht="74.25" customHeight="1" x14ac:dyDescent="0.25">
      <c r="A93" s="7">
        <v>55</v>
      </c>
      <c r="B93" s="8" t="s">
        <v>106</v>
      </c>
      <c r="C93" s="24" t="s">
        <v>107</v>
      </c>
      <c r="D93" s="10" t="s">
        <v>96</v>
      </c>
      <c r="E93" s="10" t="s">
        <v>104</v>
      </c>
      <c r="F93" s="10" t="s">
        <v>44</v>
      </c>
      <c r="G93" s="10" t="s">
        <v>24</v>
      </c>
      <c r="H93" s="36">
        <f>SUM('[1]9'!G599)</f>
        <v>6.5</v>
      </c>
    </row>
    <row r="94" spans="1:39" ht="77.25" customHeight="1" x14ac:dyDescent="0.25">
      <c r="A94" s="7"/>
      <c r="B94" s="8" t="s">
        <v>108</v>
      </c>
      <c r="C94" s="24" t="s">
        <v>98</v>
      </c>
      <c r="D94" s="10" t="s">
        <v>96</v>
      </c>
      <c r="E94" s="10" t="s">
        <v>104</v>
      </c>
      <c r="F94" s="10" t="s">
        <v>44</v>
      </c>
      <c r="G94" s="10" t="s">
        <v>24</v>
      </c>
      <c r="H94" s="32">
        <f>SUM('[1]9'!G603)</f>
        <v>515.4</v>
      </c>
    </row>
    <row r="95" spans="1:39" s="47" customFormat="1" ht="61.5" customHeight="1" x14ac:dyDescent="0.25">
      <c r="A95" s="7">
        <v>56</v>
      </c>
      <c r="B95" s="8" t="s">
        <v>109</v>
      </c>
      <c r="C95" s="24" t="s">
        <v>98</v>
      </c>
      <c r="D95" s="10" t="s">
        <v>96</v>
      </c>
      <c r="E95" s="10" t="s">
        <v>104</v>
      </c>
      <c r="F95" s="10" t="s">
        <v>44</v>
      </c>
      <c r="G95" s="10" t="s">
        <v>24</v>
      </c>
      <c r="H95" s="32">
        <f>SUM('[1]9'!G607)</f>
        <v>10</v>
      </c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</row>
    <row r="96" spans="1:39" s="46" customFormat="1" ht="72" customHeight="1" x14ac:dyDescent="0.25">
      <c r="A96" s="7">
        <v>58</v>
      </c>
      <c r="B96" s="8" t="s">
        <v>110</v>
      </c>
      <c r="C96" s="24" t="s">
        <v>98</v>
      </c>
      <c r="D96" s="10" t="s">
        <v>96</v>
      </c>
      <c r="E96" s="10" t="s">
        <v>111</v>
      </c>
      <c r="F96" s="10" t="s">
        <v>44</v>
      </c>
      <c r="G96" s="10" t="s">
        <v>24</v>
      </c>
      <c r="H96" s="32">
        <f>SUM('[1]9'!G625)</f>
        <v>40</v>
      </c>
    </row>
    <row r="97" spans="1:8" s="46" customFormat="1" ht="58.5" customHeight="1" x14ac:dyDescent="0.25">
      <c r="A97" s="7"/>
      <c r="B97" s="13" t="s">
        <v>112</v>
      </c>
      <c r="C97" s="24" t="s">
        <v>98</v>
      </c>
      <c r="D97" s="10" t="s">
        <v>96</v>
      </c>
      <c r="E97" s="10" t="s">
        <v>104</v>
      </c>
      <c r="F97" s="10" t="s">
        <v>44</v>
      </c>
      <c r="G97" s="10" t="s">
        <v>24</v>
      </c>
      <c r="H97" s="32">
        <f>SUM('[1]9'!G594)</f>
        <v>5.3</v>
      </c>
    </row>
    <row r="98" spans="1:8" s="46" customFormat="1" ht="60.75" customHeight="1" x14ac:dyDescent="0.25">
      <c r="A98" s="7"/>
      <c r="B98" s="8" t="s">
        <v>113</v>
      </c>
      <c r="C98" s="24" t="s">
        <v>98</v>
      </c>
      <c r="D98" s="10" t="s">
        <v>96</v>
      </c>
      <c r="E98" s="10" t="s">
        <v>114</v>
      </c>
      <c r="F98" s="10" t="s">
        <v>44</v>
      </c>
      <c r="G98" s="10" t="s">
        <v>24</v>
      </c>
      <c r="H98" s="32">
        <f>SUM('[1]9'!G643)</f>
        <v>1135.0999999999999</v>
      </c>
    </row>
    <row r="99" spans="1:8" s="46" customFormat="1" ht="76.5" customHeight="1" x14ac:dyDescent="0.25">
      <c r="A99" s="7">
        <v>59</v>
      </c>
      <c r="B99" s="8" t="s">
        <v>47</v>
      </c>
      <c r="C99" s="24" t="s">
        <v>98</v>
      </c>
      <c r="D99" s="10" t="s">
        <v>96</v>
      </c>
      <c r="E99" s="10" t="s">
        <v>104</v>
      </c>
      <c r="F99" s="10" t="s">
        <v>44</v>
      </c>
      <c r="G99" s="10"/>
      <c r="H99" s="32">
        <f>SUM(H100)</f>
        <v>456.4</v>
      </c>
    </row>
    <row r="100" spans="1:8" s="46" customFormat="1" ht="73.5" customHeight="1" x14ac:dyDescent="0.25">
      <c r="A100" s="7">
        <v>60</v>
      </c>
      <c r="B100" s="8" t="s">
        <v>115</v>
      </c>
      <c r="C100" s="24" t="s">
        <v>98</v>
      </c>
      <c r="D100" s="48">
        <v>994</v>
      </c>
      <c r="E100" s="10" t="s">
        <v>104</v>
      </c>
      <c r="F100" s="48">
        <v>4360070000</v>
      </c>
      <c r="G100" s="48">
        <v>200</v>
      </c>
      <c r="H100" s="32">
        <f>SUM('[1]9'!G611)</f>
        <v>456.4</v>
      </c>
    </row>
    <row r="101" spans="1:8" s="46" customFormat="1" ht="60" customHeight="1" x14ac:dyDescent="0.25">
      <c r="A101" s="7">
        <v>61</v>
      </c>
      <c r="B101" s="8" t="s">
        <v>88</v>
      </c>
      <c r="C101" s="24" t="s">
        <v>98</v>
      </c>
      <c r="D101" s="48">
        <v>994</v>
      </c>
      <c r="E101" s="10" t="s">
        <v>104</v>
      </c>
      <c r="F101" s="48">
        <v>4360070000</v>
      </c>
      <c r="G101" s="48">
        <v>200</v>
      </c>
      <c r="H101" s="32">
        <f>SUM('[1]9'!G616)</f>
        <v>190</v>
      </c>
    </row>
    <row r="102" spans="1:8" ht="44.25" customHeight="1" x14ac:dyDescent="0.25">
      <c r="A102" s="5">
        <v>64</v>
      </c>
      <c r="B102" s="8" t="s">
        <v>91</v>
      </c>
      <c r="C102" s="24" t="s">
        <v>98</v>
      </c>
      <c r="D102" s="10" t="s">
        <v>96</v>
      </c>
      <c r="E102" s="10" t="s">
        <v>92</v>
      </c>
      <c r="F102" s="10" t="s">
        <v>44</v>
      </c>
      <c r="G102" s="10"/>
      <c r="H102" s="37">
        <f>SUM(H103:H103)</f>
        <v>219.4</v>
      </c>
    </row>
    <row r="103" spans="1:8" ht="72.75" customHeight="1" x14ac:dyDescent="0.25">
      <c r="A103" s="5"/>
      <c r="B103" s="8" t="s">
        <v>116</v>
      </c>
      <c r="C103" s="24" t="s">
        <v>98</v>
      </c>
      <c r="D103" s="48">
        <v>994</v>
      </c>
      <c r="E103" s="10" t="s">
        <v>92</v>
      </c>
      <c r="F103" s="48">
        <v>4360070000</v>
      </c>
      <c r="G103" s="48">
        <v>200</v>
      </c>
      <c r="H103" s="32">
        <f>SUM('[1]9'!G710)</f>
        <v>219.4</v>
      </c>
    </row>
    <row r="104" spans="1:8" ht="105.75" customHeight="1" x14ac:dyDescent="0.25">
      <c r="A104" s="5"/>
      <c r="B104" s="8" t="s">
        <v>117</v>
      </c>
      <c r="C104" s="24" t="s">
        <v>98</v>
      </c>
      <c r="D104" s="10" t="s">
        <v>96</v>
      </c>
      <c r="E104" s="10" t="s">
        <v>118</v>
      </c>
      <c r="F104" s="10" t="s">
        <v>44</v>
      </c>
      <c r="G104" s="10" t="s">
        <v>24</v>
      </c>
      <c r="H104" s="32">
        <f>SUM('[1]9'!G637)</f>
        <v>2551.6</v>
      </c>
    </row>
    <row r="105" spans="1:8" ht="61.5" customHeight="1" x14ac:dyDescent="0.25">
      <c r="A105" s="5"/>
      <c r="B105" s="13" t="s">
        <v>42</v>
      </c>
      <c r="C105" s="24" t="s">
        <v>98</v>
      </c>
      <c r="D105" s="10" t="s">
        <v>96</v>
      </c>
      <c r="E105" s="10" t="s">
        <v>104</v>
      </c>
      <c r="F105" s="10" t="s">
        <v>44</v>
      </c>
      <c r="G105" s="10" t="s">
        <v>24</v>
      </c>
      <c r="H105" s="32">
        <f>SUM('[1]9'!G620)</f>
        <v>2788.1</v>
      </c>
    </row>
    <row r="106" spans="1:8" ht="61.5" customHeight="1" x14ac:dyDescent="0.25">
      <c r="A106" s="5"/>
      <c r="B106" s="8" t="s">
        <v>45</v>
      </c>
      <c r="C106" s="24" t="s">
        <v>98</v>
      </c>
      <c r="D106" s="10" t="s">
        <v>96</v>
      </c>
      <c r="E106" s="10" t="s">
        <v>104</v>
      </c>
      <c r="F106" s="10" t="s">
        <v>44</v>
      </c>
      <c r="G106" s="10"/>
      <c r="H106" s="32">
        <f>SUM(H107:H109)</f>
        <v>653</v>
      </c>
    </row>
    <row r="107" spans="1:8" ht="73.5" customHeight="1" x14ac:dyDescent="0.25">
      <c r="A107" s="5"/>
      <c r="B107" s="8" t="s">
        <v>46</v>
      </c>
      <c r="C107" s="24" t="s">
        <v>98</v>
      </c>
      <c r="D107" s="10" t="s">
        <v>96</v>
      </c>
      <c r="E107" s="10" t="s">
        <v>119</v>
      </c>
      <c r="F107" s="10" t="s">
        <v>44</v>
      </c>
      <c r="G107" s="10" t="s">
        <v>25</v>
      </c>
      <c r="H107" s="32">
        <f>SUM('[1]9'!G498)</f>
        <v>456.2</v>
      </c>
    </row>
    <row r="108" spans="1:8" ht="73.5" customHeight="1" x14ac:dyDescent="0.25">
      <c r="A108" s="5"/>
      <c r="B108" s="8" t="s">
        <v>46</v>
      </c>
      <c r="C108" s="24" t="s">
        <v>98</v>
      </c>
      <c r="D108" s="10" t="s">
        <v>96</v>
      </c>
      <c r="E108" s="10" t="s">
        <v>104</v>
      </c>
      <c r="F108" s="10" t="s">
        <v>44</v>
      </c>
      <c r="G108" s="10" t="s">
        <v>25</v>
      </c>
      <c r="H108" s="32">
        <f>SUM('[1]9'!G588)</f>
        <v>117</v>
      </c>
    </row>
    <row r="109" spans="1:8" ht="73.5" customHeight="1" x14ac:dyDescent="0.25">
      <c r="A109" s="5"/>
      <c r="B109" s="8" t="s">
        <v>46</v>
      </c>
      <c r="C109" s="24" t="s">
        <v>98</v>
      </c>
      <c r="D109" s="10" t="s">
        <v>96</v>
      </c>
      <c r="E109" s="10" t="s">
        <v>120</v>
      </c>
      <c r="F109" s="10" t="s">
        <v>44</v>
      </c>
      <c r="G109" s="10" t="s">
        <v>24</v>
      </c>
      <c r="H109" s="32">
        <f>SUM('[1]9'!G735)</f>
        <v>79.8</v>
      </c>
    </row>
    <row r="110" spans="1:8" ht="27" customHeight="1" x14ac:dyDescent="0.25">
      <c r="A110" s="23"/>
      <c r="B110" s="8" t="s">
        <v>121</v>
      </c>
      <c r="C110" s="49"/>
      <c r="D110" s="48">
        <v>994</v>
      </c>
      <c r="E110" s="48"/>
      <c r="F110" s="48"/>
      <c r="G110" s="48"/>
      <c r="H110" s="32">
        <f>SUM(H85)</f>
        <v>8854.2999999999993</v>
      </c>
    </row>
    <row r="111" spans="1:8" ht="62.25" customHeight="1" x14ac:dyDescent="0.25">
      <c r="A111" s="23"/>
      <c r="B111" s="8" t="s">
        <v>45</v>
      </c>
      <c r="C111" s="24" t="s">
        <v>103</v>
      </c>
      <c r="D111" s="48">
        <v>992</v>
      </c>
      <c r="E111" s="48"/>
      <c r="F111" s="48"/>
      <c r="G111" s="48"/>
      <c r="H111" s="32">
        <f>H112+H113+H114</f>
        <v>39809</v>
      </c>
    </row>
    <row r="112" spans="1:8" ht="73.5" customHeight="1" x14ac:dyDescent="0.25">
      <c r="A112" s="23"/>
      <c r="B112" s="8" t="s">
        <v>105</v>
      </c>
      <c r="C112" s="24" t="s">
        <v>122</v>
      </c>
      <c r="D112" s="10" t="s">
        <v>123</v>
      </c>
      <c r="E112" s="10" t="s">
        <v>104</v>
      </c>
      <c r="F112" s="10" t="s">
        <v>44</v>
      </c>
      <c r="G112" s="10" t="s">
        <v>25</v>
      </c>
      <c r="H112" s="32">
        <f>SUM('[1]9'!G434)</f>
        <v>412.8</v>
      </c>
    </row>
    <row r="113" spans="1:8" ht="77.25" customHeight="1" x14ac:dyDescent="0.25">
      <c r="A113" s="23"/>
      <c r="B113" s="8" t="s">
        <v>105</v>
      </c>
      <c r="C113" s="24" t="s">
        <v>103</v>
      </c>
      <c r="D113" s="48">
        <v>992</v>
      </c>
      <c r="E113" s="10" t="s">
        <v>124</v>
      </c>
      <c r="F113" s="48">
        <v>4360070000</v>
      </c>
      <c r="G113" s="48">
        <v>100</v>
      </c>
      <c r="H113" s="32">
        <f>SUM('[1]9'!G414)</f>
        <v>485.1</v>
      </c>
    </row>
    <row r="114" spans="1:8" ht="60.75" customHeight="1" x14ac:dyDescent="0.25">
      <c r="A114" s="23"/>
      <c r="B114" s="50" t="s">
        <v>139</v>
      </c>
      <c r="C114" s="24" t="s">
        <v>103</v>
      </c>
      <c r="D114" s="48">
        <v>992</v>
      </c>
      <c r="E114" s="10" t="s">
        <v>125</v>
      </c>
      <c r="F114" s="48">
        <v>9190000000</v>
      </c>
      <c r="G114" s="48">
        <v>500</v>
      </c>
      <c r="H114" s="32">
        <f>SUM('[1]9'!G452)</f>
        <v>38911.1</v>
      </c>
    </row>
    <row r="115" spans="1:8" ht="36.75" customHeight="1" x14ac:dyDescent="0.25">
      <c r="A115" s="23"/>
      <c r="B115" s="8" t="s">
        <v>126</v>
      </c>
      <c r="C115" s="24"/>
      <c r="D115" s="48">
        <v>992</v>
      </c>
      <c r="E115" s="48"/>
      <c r="F115" s="48"/>
      <c r="G115" s="48"/>
      <c r="H115" s="28">
        <f>SUM(H111)</f>
        <v>39809</v>
      </c>
    </row>
    <row r="116" spans="1:8" ht="42" customHeight="1" x14ac:dyDescent="0.25">
      <c r="A116" s="23"/>
      <c r="B116" s="8" t="s">
        <v>127</v>
      </c>
      <c r="C116" s="24"/>
      <c r="D116" s="48">
        <v>995</v>
      </c>
      <c r="E116" s="48"/>
      <c r="F116" s="48"/>
      <c r="G116" s="48"/>
      <c r="H116" s="28">
        <f>SUM(H117)</f>
        <v>30.5</v>
      </c>
    </row>
    <row r="117" spans="1:8" ht="71.25" customHeight="1" x14ac:dyDescent="0.25">
      <c r="A117" s="51"/>
      <c r="B117" s="8" t="s">
        <v>46</v>
      </c>
      <c r="C117" s="8" t="s">
        <v>127</v>
      </c>
      <c r="D117" s="10" t="s">
        <v>128</v>
      </c>
      <c r="E117" s="10" t="s">
        <v>129</v>
      </c>
      <c r="F117" s="10" t="s">
        <v>44</v>
      </c>
      <c r="G117" s="10" t="s">
        <v>24</v>
      </c>
      <c r="H117" s="32">
        <f>SUM('[2]9'!G757)</f>
        <v>30.5</v>
      </c>
    </row>
    <row r="118" spans="1:8" ht="27" customHeight="1" x14ac:dyDescent="0.25">
      <c r="B118" s="52" t="s">
        <v>130</v>
      </c>
      <c r="C118" s="53"/>
      <c r="D118" s="54"/>
      <c r="E118" s="54"/>
      <c r="F118" s="54"/>
      <c r="G118" s="54"/>
      <c r="H118" s="55">
        <f>SUM(H110+H84+H40+H115+H116)</f>
        <v>305252.99999999994</v>
      </c>
    </row>
    <row r="119" spans="1:8" s="57" customFormat="1" ht="18" customHeight="1" x14ac:dyDescent="0.25">
      <c r="A119" s="1"/>
      <c r="B119" s="2"/>
      <c r="C119" s="2"/>
      <c r="D119" s="2"/>
      <c r="E119" s="2"/>
      <c r="F119" s="2"/>
      <c r="G119" s="46"/>
      <c r="H119" s="56"/>
    </row>
    <row r="120" spans="1:8" ht="15" x14ac:dyDescent="0.25">
      <c r="B120" s="58" t="s">
        <v>131</v>
      </c>
      <c r="F120" s="59"/>
      <c r="G120" s="46"/>
      <c r="H120" s="60"/>
    </row>
    <row r="121" spans="1:8" x14ac:dyDescent="0.2">
      <c r="B121" s="2" t="s">
        <v>132</v>
      </c>
      <c r="H121" s="59"/>
    </row>
    <row r="122" spans="1:8" x14ac:dyDescent="0.2">
      <c r="B122" s="2" t="s">
        <v>133</v>
      </c>
      <c r="H122" s="59"/>
    </row>
    <row r="123" spans="1:8" x14ac:dyDescent="0.2">
      <c r="B123" s="2" t="s">
        <v>134</v>
      </c>
      <c r="H123" s="59"/>
    </row>
    <row r="124" spans="1:8" x14ac:dyDescent="0.2">
      <c r="B124" s="2" t="s">
        <v>135</v>
      </c>
    </row>
    <row r="125" spans="1:8" x14ac:dyDescent="0.2">
      <c r="B125" s="2" t="s">
        <v>136</v>
      </c>
      <c r="H125" s="59"/>
    </row>
    <row r="126" spans="1:8" x14ac:dyDescent="0.2">
      <c r="B126" s="2" t="s">
        <v>137</v>
      </c>
    </row>
    <row r="127" spans="1:8" x14ac:dyDescent="0.2">
      <c r="B127" s="2" t="s">
        <v>138</v>
      </c>
    </row>
  </sheetData>
  <mergeCells count="13">
    <mergeCell ref="E8:E9"/>
    <mergeCell ref="F8:F9"/>
    <mergeCell ref="G8:G9"/>
    <mergeCell ref="F1:H1"/>
    <mergeCell ref="D2:H2"/>
    <mergeCell ref="D4:H4"/>
    <mergeCell ref="A5:H5"/>
    <mergeCell ref="G6:H6"/>
    <mergeCell ref="B7:B9"/>
    <mergeCell ref="C7:C9"/>
    <mergeCell ref="D7:G7"/>
    <mergeCell ref="H7:H9"/>
    <mergeCell ref="D8:D9"/>
  </mergeCells>
  <pageMargins left="0.25" right="0.25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2018-01-22T06:41:38Z</dcterms:modified>
</cp:coreProperties>
</file>