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4" sheetId="1" r:id="rId1"/>
  </sheets>
  <externalReferences>
    <externalReference r:id="rId4"/>
  </externalReferences>
  <definedNames>
    <definedName name="_xlnm.Print_Area" localSheetId="0">'14'!$A$1:$H$140</definedName>
  </definedNames>
  <calcPr fullCalcOnLoad="1"/>
</workbook>
</file>

<file path=xl/sharedStrings.xml><?xml version="1.0" encoding="utf-8"?>
<sst xmlns="http://schemas.openxmlformats.org/spreadsheetml/2006/main" count="926" uniqueCount="194">
  <si>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</si>
  <si>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</si>
  <si>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</si>
  <si>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</si>
  <si>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</si>
  <si>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</si>
  <si>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</si>
  <si>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</si>
  <si>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</si>
  <si>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</si>
  <si>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</si>
  <si>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</si>
  <si>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</si>
  <si>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</si>
  <si>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</si>
  <si>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</si>
  <si>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</si>
  <si>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</si>
  <si>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</si>
  <si>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4360000000</t>
  </si>
  <si>
    <t>0804</t>
  </si>
  <si>
    <t>800</t>
  </si>
  <si>
    <t>0701</t>
  </si>
  <si>
    <t>4320100000</t>
  </si>
  <si>
    <t>0709</t>
  </si>
  <si>
    <t>4350100000</t>
  </si>
  <si>
    <t>1004</t>
  </si>
  <si>
    <t>4360070000</t>
  </si>
  <si>
    <t>994</t>
  </si>
  <si>
    <t>0605</t>
  </si>
  <si>
    <t>0113</t>
  </si>
  <si>
    <t>4230100000</t>
  </si>
  <si>
    <t>4250100000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</si>
  <si>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</si>
  <si>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</si>
  <si>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</si>
  <si>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</si>
  <si>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</si>
  <si>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</si>
  <si>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</si>
  <si>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</si>
  <si>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</si>
  <si>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</si>
  <si>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</si>
  <si>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Подпрограмма 3 "Энергосбережение и повышение энергетической эффективности в администрации Балаганского района"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</si>
  <si>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района"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</si>
  <si>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район"</t>
  </si>
  <si>
    <t>Учреждения образования</t>
  </si>
  <si>
    <t>Бюджетополучатели</t>
  </si>
  <si>
    <t>МКУК БИЭМ*</t>
  </si>
  <si>
    <t>Справочно:</t>
  </si>
  <si>
    <t>МБУК "МОБ Балаганского района"*</t>
  </si>
  <si>
    <t>МБУК "МОБ Балаганского района"</t>
  </si>
  <si>
    <t>МКУ ДО БДМШ*</t>
  </si>
  <si>
    <t>МКУ ДО БДМШ</t>
  </si>
  <si>
    <t>МП "Развитие культуры и искусства в Балаганском районе на 2017-2020 годы" в т.ч.</t>
  </si>
  <si>
    <t>МП "Развитие образования в Балаганском районе на 2017-2020 годы" в т.ч.</t>
  </si>
  <si>
    <t>МБУК "Межпоселенческий ДК"*</t>
  </si>
  <si>
    <t>МБУК "Межпоселенческий ДК"</t>
  </si>
  <si>
    <t>РАСПРЕДЕЛЕНИЕ БЮДЖЕТНЫХ АССИГНОВАНИЙ НА РЕАЛИЗАЦИЮ МУНИЦИПАЛЬНЫХ ПРОГРАММ НА 2018 ГОД</t>
  </si>
  <si>
    <t>4210144299</t>
  </si>
  <si>
    <t>4360079539</t>
  </si>
  <si>
    <t>4360079552</t>
  </si>
  <si>
    <t>4360079551</t>
  </si>
  <si>
    <t>МК Дошкольные общеобразовательные учреждения</t>
  </si>
  <si>
    <t>4310142900</t>
  </si>
  <si>
    <t>42310173010</t>
  </si>
  <si>
    <t>Муниципальные бюджетные общеобразовательные учреждения</t>
  </si>
  <si>
    <t>4320173050</t>
  </si>
  <si>
    <t>4320173020</t>
  </si>
  <si>
    <t>4330142399</t>
  </si>
  <si>
    <t>500</t>
  </si>
  <si>
    <t>4340179519</t>
  </si>
  <si>
    <t>МКУ Управление образования Балаганского района</t>
  </si>
  <si>
    <t>4350100204</t>
  </si>
  <si>
    <t>4350143609</t>
  </si>
  <si>
    <t>4350145299</t>
  </si>
  <si>
    <t>4360079519</t>
  </si>
  <si>
    <t>4360079535</t>
  </si>
  <si>
    <t>4360079536</t>
  </si>
  <si>
    <t>4360079507</t>
  </si>
  <si>
    <t>4360079513</t>
  </si>
  <si>
    <t>4360079532</t>
  </si>
  <si>
    <t>4360079506</t>
  </si>
  <si>
    <t>4360079534</t>
  </si>
  <si>
    <t>Управление муниципальным имуществом и земельными отношениями</t>
  </si>
  <si>
    <t>4360079540</t>
  </si>
  <si>
    <t>0314</t>
  </si>
  <si>
    <t>4360079529</t>
  </si>
  <si>
    <t>4360079533</t>
  </si>
  <si>
    <t>4360079554</t>
  </si>
  <si>
    <t>4360079555</t>
  </si>
  <si>
    <t>400</t>
  </si>
  <si>
    <t>МП "Управление муниципальным имуществом муниципального образования Балаганский район на 2018-2020 годы"</t>
  </si>
  <si>
    <t>4360079557</t>
  </si>
  <si>
    <t>4360079528</t>
  </si>
  <si>
    <t>Финансовое управление Балаганского района</t>
  </si>
  <si>
    <t>992</t>
  </si>
  <si>
    <t>1401</t>
  </si>
  <si>
    <t>4360079508</t>
  </si>
  <si>
    <t>Подпрограмма 3 "Создание условий по финансовой устойчивости бюджетов поселений Балаганского района на 2017-2020 годы"</t>
  </si>
  <si>
    <t>Подпрограмма 1 "Библиотечное дело в муниципальном образовании Балаганский район на 2017 -2020 годы"</t>
  </si>
  <si>
    <t>Подпрограмма 2 "Музейное дело в муниципальном образовании Балаганский район на 2017 - 2020 годы"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</si>
  <si>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</si>
  <si>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</si>
  <si>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</si>
  <si>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</si>
  <si>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"Устойчивое развитие сельских территорий в муниципальном образовании Балаганский район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</si>
  <si>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</si>
  <si>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Подпрограмма 1 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</si>
  <si>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</si>
  <si>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детей Балаганского района на 2017-2020 годы"</t>
  </si>
  <si>
    <t>Подпрограмма 4 "Отдых и оздоровление детей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</si>
  <si>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</si>
  <si>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</si>
  <si>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"Управление муниципальными финансами муниципального образования Балаганский район на 2017-2020 годы"</t>
  </si>
  <si>
    <t>МП "Молодежь Балаганского района на 2017-2020 годы"</t>
  </si>
  <si>
    <t>Подпрограмма 1 "Профилактика ВИЧ-инфекции в муниципальном образовании Балаганский район на 2017-2020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</si>
  <si>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</si>
  <si>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</si>
  <si>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МП "Повышение устойчивости жилых домов, основных объектов и систем жизнеобеспечения на территории Балаганского района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</si>
  <si>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</si>
  <si>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МП "Поддержка и развитие малого и среднего предпринимательства в муниципальном образовании Балаганский район на 2017-2020 годы"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</si>
  <si>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</si>
  <si>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</si>
  <si>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МП "Развитие физической культуры и спорта  в  Балаганском районе на 2017-2020 годы"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</si>
  <si>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</si>
  <si>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</si>
  <si>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4220144199</t>
  </si>
  <si>
    <t>4260079556</t>
  </si>
  <si>
    <t>4330143609</t>
  </si>
  <si>
    <t>Подпрограмма 6 "Безопасность образовательных учреждений в муниципальном образовании Балаганский район на 2018-2020 годах"</t>
  </si>
  <si>
    <t>Подпрограмма 6 "Безопасность образовательных учреждений в муниципальном образовании Балаганский район на 2017-2020 годах"</t>
  </si>
  <si>
    <t>4361521601</t>
  </si>
  <si>
    <t>4361572680</t>
  </si>
  <si>
    <t>43615S2680</t>
  </si>
  <si>
    <t>Подпрограмма 4 "Профилактика туберкулеза в муниципальном образовании Балаганский район на 2018-2020 годы"</t>
  </si>
  <si>
    <t>тыс. рублей</t>
  </si>
  <si>
    <t>Управление муниципальным имуществом и земельными отношениями муниципального образования Балаганского района</t>
  </si>
  <si>
    <t xml:space="preserve">МКУ Методический центр управления образования Балаганского района </t>
  </si>
  <si>
    <t>МП "Управление муниципальными финансами муниципального образования Балаганский район на 2017 -2020 годы"</t>
  </si>
  <si>
    <t>МП "Повышение безопасности дорожного движения на территории муниципального образования Балаганский район на 2018-2020 годы"</t>
  </si>
  <si>
    <t>сумма</t>
  </si>
  <si>
    <t>42101L5193</t>
  </si>
  <si>
    <t>42101L5194</t>
  </si>
  <si>
    <t>43101S2370</t>
  </si>
  <si>
    <t>43201S2370</t>
  </si>
  <si>
    <t>43401S2080</t>
  </si>
  <si>
    <t xml:space="preserve">МКУ Методический управления образования Балаганского района </t>
  </si>
  <si>
    <t>Муниципальная программа "Повышение безопасности дорожного движения на территории  муниципального образования Балаганский район на 2018-2020 годы"</t>
  </si>
  <si>
    <t>43600S2200</t>
  </si>
  <si>
    <t xml:space="preserve">Муниципальная программа "Развитие физической культуры и  спорта в  Балаганском районе на 2017-2020 годы"  </t>
  </si>
  <si>
    <t>43600S2610</t>
  </si>
  <si>
    <t>43600S2590</t>
  </si>
  <si>
    <t>МП "Аппаратно-программный комплекс "Безопасный город" в муниципальном образовании Балаганский район на 2018-2020 годы"</t>
  </si>
  <si>
    <t>МП "Профилактика правонарушений на территории муниципального образования Балаганский район на 2018-2020 годы"</t>
  </si>
  <si>
    <t>Управление муниципальным имуществом и земельными отношения муниципального образования Балаганского района</t>
  </si>
  <si>
    <t>Итого по Финансовому управлению Балаганского района</t>
  </si>
  <si>
    <t>Муниципальная программа "Улучшение условий и охраны труда в муниципальном образовании Балаганский район  на 2017-2020 годы"</t>
  </si>
  <si>
    <t>0106</t>
  </si>
  <si>
    <t>МКУ Централизованная бухгалтерия</t>
  </si>
  <si>
    <t>0104</t>
  </si>
  <si>
    <t>Информационный центр</t>
  </si>
  <si>
    <t>1202</t>
  </si>
  <si>
    <t xml:space="preserve">МБУК "МОБ Балаганского района" - муниципальное бюджетное учреждение культуры "Межпоселенческое объединение библиотек </t>
  </si>
  <si>
    <t>Балаганского района";</t>
  </si>
  <si>
    <t>МБУК "Межпоселенческий ДК" - муниципальное бюджетное учреждение культуры "Межпоселенческий Дом культуры";</t>
  </si>
  <si>
    <t>МКУК БИЭМ - муниципальное казённое учреждение культуры "Балаганский историко-этнографический музей имени А.С. Башинова";</t>
  </si>
  <si>
    <t>МКУ ДО БДМШ - Муниципальное казённое учреждение дополнительного образования Балаганская детская музыкальная школа;</t>
  </si>
  <si>
    <t>УМИ - Управление муниципальным имуществом и земельными отношениями муниципального образования Балаганский район;</t>
  </si>
  <si>
    <t xml:space="preserve">МКУ Централизованная бухгалтерия - муниципальное казённое учреждение Централизованная бухгалтерия  муниципального образования Балаганский район. </t>
  </si>
  <si>
    <t xml:space="preserve">Итого по Администрации Балаганского района </t>
  </si>
  <si>
    <t>МБОУ ДО Балаганский Центр Детского Творчества</t>
  </si>
  <si>
    <t xml:space="preserve">                    Приложение 14                      к решению Думы Балаганского района "О бюджете муниципального образования  Балаганский район на 2018 год и на плановый период 2019 и 2020 годов"                                         от 25.12.2017 года №12/1-рд</t>
  </si>
  <si>
    <t>Управление культуры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</si>
  <si>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</si>
  <si>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4361572320</t>
  </si>
  <si>
    <t>Подпрограмма 1"Повышение эффективности бюджетных расходов муниципального образования Балаганский район на 2017-2020 годы"</t>
  </si>
  <si>
    <t>МКУК БИЭМ, МБУК "МОБ Балаганского района"*, МБУК "Межпоселенческий ДК"*</t>
  </si>
  <si>
    <t>МБУК "МОБ Балаганского района"*, МБУК "Межпоселенческий ДК"*</t>
  </si>
  <si>
    <t>43600S2850</t>
  </si>
  <si>
    <t xml:space="preserve">Итого по Контрольно-счетная палата муниципального образования Балаганский район  </t>
  </si>
  <si>
    <t>996</t>
  </si>
  <si>
    <t>Контрольно-счетная палата</t>
  </si>
  <si>
    <t>4210172340</t>
  </si>
  <si>
    <t>4310172340</t>
  </si>
  <si>
    <t>4320172340</t>
  </si>
  <si>
    <t>4330172340</t>
  </si>
  <si>
    <t>436079539</t>
  </si>
  <si>
    <t>43201S2340</t>
  </si>
  <si>
    <t>Муниципальная программа «Противодействие коррупции в муниципальном образовании Балаганский район на 2018-2020годы»</t>
  </si>
  <si>
    <t>Муниципальная программа «Улучшение условий и охраны труда в муниципальном образовании Балаганский район» на 2017-2020 годы»</t>
  </si>
  <si>
    <t>4361579503</t>
  </si>
  <si>
    <t xml:space="preserve">Приложение 5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от 25.12.2018 года № 11/1-рд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</si>
</sst>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ourier New"/>
      <family val="3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49" fontId="46" fillId="0" borderId="14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47" fillId="0" borderId="12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172" fontId="47" fillId="0" borderId="14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49" fontId="47" fillId="0" borderId="15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2" fontId="47" fillId="0" borderId="14" xfId="0" applyNumberFormat="1" applyFont="1" applyBorder="1" applyAlignment="1">
      <alignment horizontal="center"/>
    </xf>
    <xf numFmtId="172" fontId="47" fillId="0" borderId="1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172" fontId="47" fillId="0" borderId="14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vertical="top" wrapText="1"/>
    </xf>
    <xf numFmtId="2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7" fillId="32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172" fontId="48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49" fillId="0" borderId="14" xfId="0" applyFont="1" applyBorder="1" applyAlignment="1">
      <alignment/>
    </xf>
    <xf numFmtId="49" fontId="46" fillId="0" borderId="16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 wrapText="1"/>
    </xf>
    <xf numFmtId="172" fontId="47" fillId="0" borderId="14" xfId="0" applyNumberFormat="1" applyFont="1" applyBorder="1" applyAlignment="1">
      <alignment horizontal="center" wrapText="1"/>
    </xf>
    <xf numFmtId="172" fontId="47" fillId="0" borderId="19" xfId="0" applyNumberFormat="1" applyFont="1" applyFill="1" applyBorder="1" applyAlignment="1">
      <alignment horizontal="center"/>
    </xf>
    <xf numFmtId="172" fontId="47" fillId="0" borderId="19" xfId="0" applyNumberFormat="1" applyFont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18\&#1044;&#1059;&#1052;&#1067;\&#1044;&#1091;&#1084;&#1072;%202018\&#1055;&#1088;&#1080;&#1083;%209-1%20&#1042;&#1077;&#1076;&#1086;&#1084;&#1089;&#1090;&#1074;&#1077;&#1085;&#1085;&#1099;&#1077;%20&#1088;&#1072;&#1089;&#1093;&#1086;&#1076;&#1099;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13"/>
    </sheetNames>
    <sheetDataSet>
      <sheetData sheetId="0">
        <row r="18">
          <cell r="G18">
            <v>3412</v>
          </cell>
        </row>
        <row r="23">
          <cell r="G23">
            <v>686.4</v>
          </cell>
        </row>
        <row r="27">
          <cell r="G27">
            <v>28.900000000000002</v>
          </cell>
        </row>
        <row r="35">
          <cell r="G35">
            <v>241.7</v>
          </cell>
        </row>
        <row r="39">
          <cell r="G39">
            <v>18.3</v>
          </cell>
        </row>
        <row r="46">
          <cell r="G46">
            <v>7</v>
          </cell>
        </row>
        <row r="50">
          <cell r="G50">
            <v>1.8</v>
          </cell>
        </row>
        <row r="55">
          <cell r="G55">
            <v>10</v>
          </cell>
        </row>
        <row r="59">
          <cell r="G59">
            <v>1</v>
          </cell>
        </row>
        <row r="71">
          <cell r="G71">
            <v>13192.7</v>
          </cell>
        </row>
        <row r="81">
          <cell r="G81">
            <v>34.3</v>
          </cell>
        </row>
        <row r="83">
          <cell r="G83">
            <v>3.8</v>
          </cell>
        </row>
        <row r="87">
          <cell r="G87">
            <v>676.1</v>
          </cell>
        </row>
        <row r="89">
          <cell r="G89">
            <v>75.1</v>
          </cell>
        </row>
        <row r="92">
          <cell r="G92">
            <v>1053.6</v>
          </cell>
        </row>
        <row r="97">
          <cell r="G97">
            <v>2253.5</v>
          </cell>
        </row>
        <row r="102">
          <cell r="G102">
            <v>22.3</v>
          </cell>
        </row>
        <row r="107">
          <cell r="G107">
            <v>13201.7</v>
          </cell>
        </row>
        <row r="113">
          <cell r="G113">
            <v>85</v>
          </cell>
        </row>
        <row r="117">
          <cell r="G117">
            <v>20</v>
          </cell>
        </row>
        <row r="120">
          <cell r="G120">
            <v>525</v>
          </cell>
        </row>
        <row r="125">
          <cell r="G125">
            <v>160</v>
          </cell>
        </row>
        <row r="131">
          <cell r="G131">
            <v>1398.8000000000002</v>
          </cell>
        </row>
        <row r="136">
          <cell r="G136">
            <v>312</v>
          </cell>
        </row>
        <row r="140">
          <cell r="G140">
            <v>0.2</v>
          </cell>
        </row>
        <row r="146">
          <cell r="G146">
            <v>25</v>
          </cell>
        </row>
        <row r="153">
          <cell r="G153">
            <v>149.9</v>
          </cell>
        </row>
        <row r="156">
          <cell r="G156">
            <v>200</v>
          </cell>
        </row>
        <row r="160">
          <cell r="G160">
            <v>50</v>
          </cell>
        </row>
        <row r="163">
          <cell r="G163">
            <v>50</v>
          </cell>
        </row>
        <row r="167">
          <cell r="G167">
            <v>281.8</v>
          </cell>
        </row>
        <row r="172">
          <cell r="G172">
            <v>32.4</v>
          </cell>
        </row>
        <row r="180">
          <cell r="G180">
            <v>72.2</v>
          </cell>
        </row>
        <row r="183">
          <cell r="G183">
            <v>10203.5</v>
          </cell>
        </row>
        <row r="187">
          <cell r="G187">
            <v>223.29999999999998</v>
          </cell>
        </row>
        <row r="198">
          <cell r="G198">
            <v>46919.9</v>
          </cell>
        </row>
        <row r="202">
          <cell r="G202">
            <v>216.5</v>
          </cell>
        </row>
        <row r="208">
          <cell r="G208">
            <v>2151</v>
          </cell>
        </row>
        <row r="212">
          <cell r="G212">
            <v>170</v>
          </cell>
        </row>
        <row r="219">
          <cell r="G219">
            <v>19405</v>
          </cell>
        </row>
        <row r="227">
          <cell r="G227">
            <v>81.3</v>
          </cell>
        </row>
        <row r="231">
          <cell r="G231">
            <v>142437.4</v>
          </cell>
        </row>
        <row r="237">
          <cell r="G237">
            <v>295</v>
          </cell>
        </row>
        <row r="241">
          <cell r="G241">
            <v>450</v>
          </cell>
        </row>
        <row r="244">
          <cell r="G244">
            <v>1500</v>
          </cell>
        </row>
        <row r="248">
          <cell r="G248">
            <v>36.4</v>
          </cell>
        </row>
        <row r="259">
          <cell r="G259">
            <v>8585.1</v>
          </cell>
        </row>
        <row r="265">
          <cell r="G265">
            <v>186.6</v>
          </cell>
        </row>
        <row r="273">
          <cell r="G273">
            <v>340</v>
          </cell>
        </row>
        <row r="280">
          <cell r="G280">
            <v>108.5</v>
          </cell>
        </row>
        <row r="284">
          <cell r="G284">
            <v>6.8</v>
          </cell>
        </row>
        <row r="289">
          <cell r="G289">
            <v>150.7</v>
          </cell>
        </row>
        <row r="292">
          <cell r="G292">
            <v>6.9</v>
          </cell>
        </row>
        <row r="296">
          <cell r="G296">
            <v>2</v>
          </cell>
        </row>
        <row r="303">
          <cell r="G303">
            <v>604.3</v>
          </cell>
        </row>
        <row r="307">
          <cell r="G307">
            <v>45.5</v>
          </cell>
        </row>
        <row r="311">
          <cell r="G311">
            <v>392.79999999999995</v>
          </cell>
        </row>
        <row r="325">
          <cell r="G325">
            <v>2231.4</v>
          </cell>
        </row>
        <row r="330">
          <cell r="G330">
            <v>953.1999999999999</v>
          </cell>
        </row>
        <row r="337">
          <cell r="G337">
            <v>209.9</v>
          </cell>
        </row>
        <row r="341">
          <cell r="G341">
            <v>3070.8</v>
          </cell>
        </row>
        <row r="346">
          <cell r="G346">
            <v>57.3</v>
          </cell>
        </row>
        <row r="350">
          <cell r="G350">
            <v>1</v>
          </cell>
        </row>
        <row r="355">
          <cell r="G355">
            <v>680</v>
          </cell>
        </row>
        <row r="363">
          <cell r="G363">
            <v>472</v>
          </cell>
        </row>
        <row r="366">
          <cell r="G366">
            <v>498.8</v>
          </cell>
        </row>
        <row r="371">
          <cell r="G371">
            <v>0.5</v>
          </cell>
        </row>
        <row r="374">
          <cell r="G374">
            <v>3.9</v>
          </cell>
        </row>
        <row r="378">
          <cell r="G378">
            <v>73.6</v>
          </cell>
        </row>
        <row r="381">
          <cell r="G381">
            <v>26.4</v>
          </cell>
        </row>
        <row r="386">
          <cell r="G386">
            <v>506.4</v>
          </cell>
        </row>
        <row r="389">
          <cell r="G389">
            <v>961.7</v>
          </cell>
        </row>
        <row r="393">
          <cell r="G393">
            <v>498</v>
          </cell>
        </row>
        <row r="396">
          <cell r="G396">
            <v>4121.2</v>
          </cell>
        </row>
        <row r="400">
          <cell r="G400">
            <v>145</v>
          </cell>
        </row>
        <row r="407">
          <cell r="G407">
            <v>7318.3</v>
          </cell>
        </row>
        <row r="413">
          <cell r="G413">
            <v>550</v>
          </cell>
        </row>
        <row r="442">
          <cell r="G442">
            <v>472</v>
          </cell>
        </row>
        <row r="447">
          <cell r="G447">
            <v>120</v>
          </cell>
        </row>
        <row r="452">
          <cell r="G452">
            <v>54.2</v>
          </cell>
        </row>
        <row r="473">
          <cell r="G473">
            <v>350</v>
          </cell>
        </row>
        <row r="478">
          <cell r="G478">
            <v>196.5</v>
          </cell>
        </row>
        <row r="493">
          <cell r="G493">
            <v>2</v>
          </cell>
        </row>
        <row r="502">
          <cell r="G502">
            <v>7902.4</v>
          </cell>
        </row>
        <row r="506">
          <cell r="G506">
            <v>25674.4</v>
          </cell>
        </row>
        <row r="512">
          <cell r="G512">
            <v>259.4</v>
          </cell>
        </row>
        <row r="544">
          <cell r="G544">
            <v>420</v>
          </cell>
        </row>
        <row r="548">
          <cell r="G548">
            <v>100</v>
          </cell>
        </row>
        <row r="552">
          <cell r="G552">
            <v>11.7</v>
          </cell>
        </row>
        <row r="646">
          <cell r="G646">
            <v>51</v>
          </cell>
        </row>
        <row r="649">
          <cell r="G649">
            <v>160</v>
          </cell>
        </row>
        <row r="654">
          <cell r="G654">
            <v>1045.5</v>
          </cell>
        </row>
        <row r="659">
          <cell r="G659">
            <v>7.2</v>
          </cell>
        </row>
        <row r="663">
          <cell r="G663">
            <v>1348.8</v>
          </cell>
        </row>
        <row r="669">
          <cell r="G669">
            <v>1913.9</v>
          </cell>
        </row>
        <row r="675">
          <cell r="G675">
            <v>3390.3</v>
          </cell>
        </row>
        <row r="680">
          <cell r="G680">
            <v>70</v>
          </cell>
        </row>
        <row r="685">
          <cell r="G685">
            <v>471.40000000000003</v>
          </cell>
        </row>
        <row r="692">
          <cell r="G692">
            <v>85</v>
          </cell>
        </row>
        <row r="718">
          <cell r="G718">
            <v>9</v>
          </cell>
        </row>
        <row r="725">
          <cell r="G725">
            <v>932.5999999999999</v>
          </cell>
        </row>
        <row r="729">
          <cell r="G729">
            <v>2447.5</v>
          </cell>
        </row>
        <row r="735">
          <cell r="G735">
            <v>1098</v>
          </cell>
        </row>
        <row r="774">
          <cell r="G774">
            <v>8</v>
          </cell>
        </row>
        <row r="781">
          <cell r="G781">
            <v>18</v>
          </cell>
        </row>
        <row r="785">
          <cell r="G785">
            <v>190</v>
          </cell>
        </row>
        <row r="789">
          <cell r="G789">
            <v>120.5</v>
          </cell>
        </row>
        <row r="793">
          <cell r="G793">
            <v>7</v>
          </cell>
        </row>
        <row r="837">
          <cell r="G837">
            <v>367.2</v>
          </cell>
        </row>
        <row r="854">
          <cell r="G854">
            <v>75</v>
          </cell>
        </row>
        <row r="859">
          <cell r="G859">
            <v>1.8</v>
          </cell>
        </row>
        <row r="897">
          <cell r="G897">
            <v>220</v>
          </cell>
        </row>
      </sheetData>
      <sheetData sheetId="2">
        <row r="18">
          <cell r="E18">
            <v>583</v>
          </cell>
        </row>
        <row r="75">
          <cell r="E75">
            <v>3065.8999999999996</v>
          </cell>
        </row>
        <row r="94">
          <cell r="E94">
            <v>3894.9</v>
          </cell>
        </row>
        <row r="113">
          <cell r="E113">
            <v>576.1</v>
          </cell>
        </row>
        <row r="138">
          <cell r="E138">
            <v>13.3</v>
          </cell>
        </row>
        <row r="222">
          <cell r="E222">
            <v>1777.1</v>
          </cell>
        </row>
        <row r="225">
          <cell r="E225">
            <v>93.6</v>
          </cell>
        </row>
        <row r="259">
          <cell r="E259">
            <v>64.9</v>
          </cell>
        </row>
        <row r="278">
          <cell r="E278">
            <v>43911.3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0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0.12890625" style="1" customWidth="1"/>
    <col min="2" max="2" width="43.75390625" style="2" customWidth="1"/>
    <col min="3" max="3" width="21.625" style="2" customWidth="1"/>
    <col min="4" max="4" width="10.00390625" style="2" customWidth="1"/>
    <col min="5" max="5" width="9.125" style="2" customWidth="1"/>
    <col min="6" max="6" width="16.00390625" style="2" customWidth="1"/>
    <col min="7" max="7" width="7.625" style="2" customWidth="1"/>
    <col min="8" max="8" width="13.125" style="2" customWidth="1"/>
    <col min="9" max="9" width="15.75390625" style="2" customWidth="1"/>
    <col min="10" max="10" width="12.625" style="2" customWidth="1"/>
    <col min="11" max="16384" width="9.125" style="2" customWidth="1"/>
  </cols>
  <sheetData>
    <row r="1" spans="5:8" ht="129.75" customHeight="1">
      <c r="E1" s="84" t="s">
        <v>193</v>
      </c>
      <c r="F1" s="84"/>
      <c r="G1" s="84"/>
      <c r="H1" s="84"/>
    </row>
    <row r="2" spans="4:8" ht="14.25" customHeight="1">
      <c r="D2" s="22"/>
      <c r="E2" s="22"/>
      <c r="F2" s="85"/>
      <c r="G2" s="85"/>
      <c r="H2" s="85"/>
    </row>
    <row r="3" spans="4:9" ht="108" customHeight="1">
      <c r="D3" s="22"/>
      <c r="E3" s="98" t="s">
        <v>173</v>
      </c>
      <c r="F3" s="98"/>
      <c r="G3" s="98"/>
      <c r="H3" s="98"/>
      <c r="I3" s="38"/>
    </row>
    <row r="4" spans="4:8" ht="15" customHeight="1">
      <c r="D4" s="22"/>
      <c r="E4" s="22"/>
      <c r="F4" s="24"/>
      <c r="G4" s="24"/>
      <c r="H4" s="24"/>
    </row>
    <row r="5" spans="1:8" ht="41.25" customHeight="1">
      <c r="A5" s="86" t="s">
        <v>59</v>
      </c>
      <c r="B5" s="86"/>
      <c r="C5" s="86"/>
      <c r="D5" s="86"/>
      <c r="E5" s="86"/>
      <c r="F5" s="86"/>
      <c r="G5" s="86"/>
      <c r="H5" s="86"/>
    </row>
    <row r="6" ht="15">
      <c r="H6" s="70" t="s">
        <v>137</v>
      </c>
    </row>
    <row r="7" spans="1:9" ht="15" customHeight="1">
      <c r="A7" s="9"/>
      <c r="B7" s="34"/>
      <c r="C7" s="87" t="s">
        <v>48</v>
      </c>
      <c r="D7" s="90" t="s">
        <v>2</v>
      </c>
      <c r="E7" s="91"/>
      <c r="F7" s="91"/>
      <c r="G7" s="92"/>
      <c r="H7" s="87" t="s">
        <v>142</v>
      </c>
      <c r="I7" s="28"/>
    </row>
    <row r="8" spans="1:9" ht="15" customHeight="1">
      <c r="A8" s="12" t="s">
        <v>0</v>
      </c>
      <c r="B8" s="57" t="s">
        <v>1</v>
      </c>
      <c r="C8" s="88"/>
      <c r="D8" s="95" t="s">
        <v>16</v>
      </c>
      <c r="E8" s="97" t="s">
        <v>3</v>
      </c>
      <c r="F8" s="97" t="s">
        <v>4</v>
      </c>
      <c r="G8" s="97" t="s">
        <v>5</v>
      </c>
      <c r="H8" s="93"/>
      <c r="I8" s="28"/>
    </row>
    <row r="9" spans="1:9" ht="27" customHeight="1">
      <c r="A9" s="12"/>
      <c r="B9" s="35"/>
      <c r="C9" s="89"/>
      <c r="D9" s="96"/>
      <c r="E9" s="97"/>
      <c r="F9" s="97"/>
      <c r="G9" s="97"/>
      <c r="H9" s="94"/>
      <c r="I9" s="28"/>
    </row>
    <row r="10" spans="1:11" ht="43.5" customHeight="1">
      <c r="A10" s="11">
        <v>1</v>
      </c>
      <c r="B10" s="19" t="s">
        <v>55</v>
      </c>
      <c r="C10" s="21"/>
      <c r="D10" s="40" t="s">
        <v>6</v>
      </c>
      <c r="E10" s="37"/>
      <c r="F10" s="37"/>
      <c r="G10" s="37"/>
      <c r="H10" s="42">
        <f>H11+H17+H22+H26+H30</f>
        <v>37114.2</v>
      </c>
      <c r="I10" s="45"/>
      <c r="J10" s="29"/>
      <c r="K10" s="45"/>
    </row>
    <row r="11" spans="1:11" ht="58.5" customHeight="1">
      <c r="A11" s="11"/>
      <c r="B11" s="20" t="s">
        <v>101</v>
      </c>
      <c r="C11" s="60" t="s">
        <v>51</v>
      </c>
      <c r="D11" s="40" t="s">
        <v>6</v>
      </c>
      <c r="E11" s="37"/>
      <c r="F11" s="65"/>
      <c r="G11" s="37"/>
      <c r="H11" s="42">
        <f>H12+H13+H15+H16+H14</f>
        <v>14572.000000000002</v>
      </c>
      <c r="I11" s="45"/>
      <c r="J11" s="29"/>
      <c r="K11" s="45"/>
    </row>
    <row r="12" spans="1:10" ht="65.25" customHeight="1">
      <c r="A12" s="11">
        <v>2</v>
      </c>
      <c r="B12" s="20" t="s">
        <v>101</v>
      </c>
      <c r="C12" s="60" t="s">
        <v>51</v>
      </c>
      <c r="D12" s="40" t="s">
        <v>6</v>
      </c>
      <c r="E12" s="40" t="s">
        <v>10</v>
      </c>
      <c r="F12" s="41" t="s">
        <v>60</v>
      </c>
      <c r="G12" s="40" t="s">
        <v>13</v>
      </c>
      <c r="H12" s="44">
        <f>SUM('[1]9'!G46)</f>
        <v>7</v>
      </c>
      <c r="I12" s="29"/>
      <c r="J12" s="45"/>
    </row>
    <row r="13" spans="1:12" ht="64.5" customHeight="1">
      <c r="A13" s="11">
        <v>3</v>
      </c>
      <c r="B13" s="20" t="s">
        <v>101</v>
      </c>
      <c r="C13" s="60" t="s">
        <v>52</v>
      </c>
      <c r="D13" s="39" t="s">
        <v>6</v>
      </c>
      <c r="E13" s="40" t="s">
        <v>15</v>
      </c>
      <c r="F13" s="41" t="s">
        <v>60</v>
      </c>
      <c r="G13" s="40" t="s">
        <v>13</v>
      </c>
      <c r="H13" s="42">
        <f>SUM('[1]9'!G71)</f>
        <v>13192.7</v>
      </c>
      <c r="I13" s="30"/>
      <c r="J13" s="27"/>
      <c r="K13" s="3"/>
      <c r="L13" s="3"/>
    </row>
    <row r="14" spans="1:12" ht="58.5" customHeight="1">
      <c r="A14" s="11"/>
      <c r="B14" s="20" t="s">
        <v>101</v>
      </c>
      <c r="C14" s="60" t="s">
        <v>52</v>
      </c>
      <c r="D14" s="39" t="s">
        <v>6</v>
      </c>
      <c r="E14" s="40" t="s">
        <v>15</v>
      </c>
      <c r="F14" s="73" t="s">
        <v>184</v>
      </c>
      <c r="G14" s="40" t="s">
        <v>13</v>
      </c>
      <c r="H14" s="42">
        <f>SUM('[1]7'!E18)</f>
        <v>583</v>
      </c>
      <c r="I14" s="30"/>
      <c r="J14" s="27"/>
      <c r="K14" s="3"/>
      <c r="L14" s="3"/>
    </row>
    <row r="15" spans="1:12" ht="66" customHeight="1">
      <c r="A15" s="11"/>
      <c r="B15" s="20" t="s">
        <v>101</v>
      </c>
      <c r="C15" s="60" t="s">
        <v>52</v>
      </c>
      <c r="D15" s="39" t="s">
        <v>6</v>
      </c>
      <c r="E15" s="40" t="s">
        <v>15</v>
      </c>
      <c r="F15" s="73" t="s">
        <v>143</v>
      </c>
      <c r="G15" s="40" t="s">
        <v>13</v>
      </c>
      <c r="H15" s="42">
        <f>SUM('[1]9'!G81+'[1]9'!G83)</f>
        <v>38.099999999999994</v>
      </c>
      <c r="I15" s="30"/>
      <c r="J15" s="27"/>
      <c r="K15" s="3"/>
      <c r="L15" s="3"/>
    </row>
    <row r="16" spans="1:10" ht="60" customHeight="1">
      <c r="A16" s="11">
        <v>5</v>
      </c>
      <c r="B16" s="20" t="s">
        <v>101</v>
      </c>
      <c r="C16" s="60" t="s">
        <v>52</v>
      </c>
      <c r="D16" s="39" t="s">
        <v>6</v>
      </c>
      <c r="E16" s="40" t="s">
        <v>15</v>
      </c>
      <c r="F16" s="73" t="s">
        <v>144</v>
      </c>
      <c r="G16" s="40" t="s">
        <v>13</v>
      </c>
      <c r="H16" s="42">
        <f>SUM('[1]9'!G87+'[1]9'!G89)</f>
        <v>751.2</v>
      </c>
      <c r="I16" s="30"/>
      <c r="J16" s="45"/>
    </row>
    <row r="17" spans="1:10" ht="63" customHeight="1">
      <c r="A17" s="11">
        <v>6</v>
      </c>
      <c r="B17" s="20" t="s">
        <v>102</v>
      </c>
      <c r="C17" s="60" t="s">
        <v>49</v>
      </c>
      <c r="D17" s="39" t="s">
        <v>6</v>
      </c>
      <c r="E17" s="40"/>
      <c r="F17" s="41"/>
      <c r="G17" s="40"/>
      <c r="H17" s="42">
        <f>H18+H19+H20+H21</f>
        <v>3331.2</v>
      </c>
      <c r="I17" s="30"/>
      <c r="J17" s="45"/>
    </row>
    <row r="18" spans="1:10" ht="63.75" customHeight="1">
      <c r="A18" s="11">
        <v>7</v>
      </c>
      <c r="B18" s="20" t="s">
        <v>102</v>
      </c>
      <c r="C18" s="60" t="s">
        <v>49</v>
      </c>
      <c r="D18" s="39" t="s">
        <v>6</v>
      </c>
      <c r="E18" s="40" t="s">
        <v>10</v>
      </c>
      <c r="F18" s="72" t="s">
        <v>128</v>
      </c>
      <c r="G18" s="40" t="s">
        <v>17</v>
      </c>
      <c r="H18" s="42">
        <f>SUM('[1]9'!G50)</f>
        <v>1.8</v>
      </c>
      <c r="I18" s="30"/>
      <c r="J18" s="45"/>
    </row>
    <row r="19" spans="1:10" ht="63.75" customHeight="1">
      <c r="A19" s="11"/>
      <c r="B19" s="20" t="s">
        <v>102</v>
      </c>
      <c r="C19" s="60" t="s">
        <v>49</v>
      </c>
      <c r="D19" s="39" t="s">
        <v>6</v>
      </c>
      <c r="E19" s="40" t="s">
        <v>15</v>
      </c>
      <c r="F19" s="72" t="s">
        <v>128</v>
      </c>
      <c r="G19" s="40" t="s">
        <v>17</v>
      </c>
      <c r="H19" s="42">
        <f>SUM('[1]9'!G92)</f>
        <v>1053.6</v>
      </c>
      <c r="I19" s="30"/>
      <c r="J19" s="45"/>
    </row>
    <row r="20" spans="1:10" ht="63.75" customHeight="1">
      <c r="A20" s="11">
        <v>8</v>
      </c>
      <c r="B20" s="20" t="s">
        <v>102</v>
      </c>
      <c r="C20" s="60" t="s">
        <v>8</v>
      </c>
      <c r="D20" s="39" t="s">
        <v>6</v>
      </c>
      <c r="E20" s="40" t="s">
        <v>15</v>
      </c>
      <c r="F20" s="72" t="s">
        <v>128</v>
      </c>
      <c r="G20" s="40" t="s">
        <v>12</v>
      </c>
      <c r="H20" s="42">
        <f>SUM('[1]9'!G97)</f>
        <v>2253.5</v>
      </c>
      <c r="I20" s="30"/>
      <c r="J20" s="45"/>
    </row>
    <row r="21" spans="1:10" ht="60.75" customHeight="1">
      <c r="A21" s="11">
        <v>9</v>
      </c>
      <c r="B21" s="20" t="s">
        <v>102</v>
      </c>
      <c r="C21" s="60" t="s">
        <v>8</v>
      </c>
      <c r="D21" s="39" t="s">
        <v>6</v>
      </c>
      <c r="E21" s="40" t="s">
        <v>15</v>
      </c>
      <c r="F21" s="72" t="s">
        <v>128</v>
      </c>
      <c r="G21" s="40" t="s">
        <v>18</v>
      </c>
      <c r="H21" s="42">
        <f>SUM('[1]9'!G102)</f>
        <v>22.3</v>
      </c>
      <c r="I21" s="30"/>
      <c r="J21" s="45"/>
    </row>
    <row r="22" spans="1:10" ht="78" customHeight="1">
      <c r="A22" s="11"/>
      <c r="B22" s="20" t="s">
        <v>103</v>
      </c>
      <c r="C22" s="60" t="s">
        <v>57</v>
      </c>
      <c r="D22" s="39" t="s">
        <v>6</v>
      </c>
      <c r="E22" s="40"/>
      <c r="F22" s="43"/>
      <c r="G22" s="40"/>
      <c r="H22" s="42">
        <f>H23+H24+H25</f>
        <v>13371.7</v>
      </c>
      <c r="I22" s="30"/>
      <c r="J22" s="45"/>
    </row>
    <row r="23" spans="1:10" ht="60.75" customHeight="1">
      <c r="A23" s="11">
        <v>10</v>
      </c>
      <c r="B23" s="20" t="s">
        <v>103</v>
      </c>
      <c r="C23" s="60" t="s">
        <v>57</v>
      </c>
      <c r="D23" s="39" t="s">
        <v>6</v>
      </c>
      <c r="E23" s="40" t="s">
        <v>10</v>
      </c>
      <c r="F23" s="43" t="s">
        <v>31</v>
      </c>
      <c r="G23" s="40" t="s">
        <v>13</v>
      </c>
      <c r="H23" s="42">
        <f>SUM('[1]9'!G55)</f>
        <v>10</v>
      </c>
      <c r="I23" s="30"/>
      <c r="J23" s="45"/>
    </row>
    <row r="24" spans="1:9" ht="61.5" customHeight="1">
      <c r="A24" s="11">
        <v>11</v>
      </c>
      <c r="B24" s="20" t="s">
        <v>103</v>
      </c>
      <c r="C24" s="60" t="s">
        <v>58</v>
      </c>
      <c r="D24" s="39" t="s">
        <v>6</v>
      </c>
      <c r="E24" s="40" t="s">
        <v>15</v>
      </c>
      <c r="F24" s="43" t="s">
        <v>31</v>
      </c>
      <c r="G24" s="40" t="s">
        <v>13</v>
      </c>
      <c r="H24" s="42">
        <f>SUM('[1]9'!G107)</f>
        <v>13201.7</v>
      </c>
      <c r="I24" s="30"/>
    </row>
    <row r="25" spans="1:9" ht="76.5" customHeight="1">
      <c r="A25" s="11">
        <v>12</v>
      </c>
      <c r="B25" s="20" t="s">
        <v>103</v>
      </c>
      <c r="C25" s="60" t="s">
        <v>58</v>
      </c>
      <c r="D25" s="39" t="s">
        <v>6</v>
      </c>
      <c r="E25" s="40" t="s">
        <v>15</v>
      </c>
      <c r="F25" s="43" t="s">
        <v>31</v>
      </c>
      <c r="G25" s="40" t="s">
        <v>13</v>
      </c>
      <c r="H25" s="42">
        <f>SUM('[1]9'!G125)</f>
        <v>160</v>
      </c>
      <c r="I25" s="30"/>
    </row>
    <row r="26" spans="1:9" ht="80.25" customHeight="1">
      <c r="A26" s="11"/>
      <c r="B26" s="20" t="s">
        <v>104</v>
      </c>
      <c r="C26" s="55" t="s">
        <v>53</v>
      </c>
      <c r="D26" s="39" t="s">
        <v>6</v>
      </c>
      <c r="E26" s="40"/>
      <c r="F26" s="43"/>
      <c r="G26" s="40"/>
      <c r="H26" s="42">
        <f>H27+H28+H29</f>
        <v>4127.299999999999</v>
      </c>
      <c r="I26" s="30"/>
    </row>
    <row r="27" spans="1:9" ht="80.25" customHeight="1">
      <c r="A27" s="11"/>
      <c r="B27" s="20" t="s">
        <v>104</v>
      </c>
      <c r="C27" s="55" t="s">
        <v>53</v>
      </c>
      <c r="D27" s="39" t="s">
        <v>6</v>
      </c>
      <c r="E27" s="40" t="s">
        <v>40</v>
      </c>
      <c r="F27" s="41" t="s">
        <v>34</v>
      </c>
      <c r="G27" s="40" t="s">
        <v>17</v>
      </c>
      <c r="H27" s="42">
        <f>SUM('[1]9'!G18)</f>
        <v>3412</v>
      </c>
      <c r="I27" s="30"/>
    </row>
    <row r="28" spans="1:9" ht="81.75" customHeight="1">
      <c r="A28" s="11">
        <v>13</v>
      </c>
      <c r="B28" s="20" t="s">
        <v>104</v>
      </c>
      <c r="C28" s="55" t="s">
        <v>54</v>
      </c>
      <c r="D28" s="39" t="s">
        <v>6</v>
      </c>
      <c r="E28" s="40" t="s">
        <v>40</v>
      </c>
      <c r="F28" s="41" t="s">
        <v>34</v>
      </c>
      <c r="G28" s="40" t="s">
        <v>12</v>
      </c>
      <c r="H28" s="42">
        <f>SUM('[1]9'!G23)</f>
        <v>686.4</v>
      </c>
      <c r="I28" s="30"/>
    </row>
    <row r="29" spans="1:9" ht="79.5" customHeight="1">
      <c r="A29" s="11">
        <v>14</v>
      </c>
      <c r="B29" s="20" t="s">
        <v>104</v>
      </c>
      <c r="C29" s="55" t="s">
        <v>54</v>
      </c>
      <c r="D29" s="39" t="s">
        <v>6</v>
      </c>
      <c r="E29" s="40" t="s">
        <v>40</v>
      </c>
      <c r="F29" s="41" t="s">
        <v>34</v>
      </c>
      <c r="G29" s="40" t="s">
        <v>18</v>
      </c>
      <c r="H29" s="42">
        <f>SUM('[1]9'!G27)</f>
        <v>28.900000000000002</v>
      </c>
      <c r="I29" s="30"/>
    </row>
    <row r="30" spans="1:12" ht="77.25" customHeight="1">
      <c r="A30" s="11">
        <v>15</v>
      </c>
      <c r="B30" s="20" t="s">
        <v>105</v>
      </c>
      <c r="C30" s="55" t="s">
        <v>174</v>
      </c>
      <c r="D30" s="39" t="s">
        <v>6</v>
      </c>
      <c r="E30" s="40"/>
      <c r="F30" s="41"/>
      <c r="G30" s="40"/>
      <c r="H30" s="42">
        <f>H31+H32+H33+H34</f>
        <v>1712.0000000000002</v>
      </c>
      <c r="I30" s="29"/>
      <c r="J30" s="5"/>
      <c r="K30" s="3"/>
      <c r="L30" s="3"/>
    </row>
    <row r="31" spans="1:12" ht="77.25" customHeight="1">
      <c r="A31" s="11"/>
      <c r="B31" s="20" t="s">
        <v>105</v>
      </c>
      <c r="C31" s="55" t="s">
        <v>174</v>
      </c>
      <c r="D31" s="39" t="s">
        <v>6</v>
      </c>
      <c r="E31" s="40" t="s">
        <v>20</v>
      </c>
      <c r="F31" s="41" t="s">
        <v>32</v>
      </c>
      <c r="G31" s="40" t="s">
        <v>17</v>
      </c>
      <c r="H31" s="42">
        <f>SUM('[1]9'!G131)</f>
        <v>1398.8000000000002</v>
      </c>
      <c r="I31" s="29"/>
      <c r="J31" s="5"/>
      <c r="K31" s="3"/>
      <c r="L31" s="3"/>
    </row>
    <row r="32" spans="1:12" ht="45.75" customHeight="1">
      <c r="A32" s="11"/>
      <c r="B32" s="20" t="s">
        <v>105</v>
      </c>
      <c r="C32" s="55" t="s">
        <v>174</v>
      </c>
      <c r="D32" s="39" t="s">
        <v>6</v>
      </c>
      <c r="E32" s="40" t="s">
        <v>20</v>
      </c>
      <c r="F32" s="41" t="s">
        <v>32</v>
      </c>
      <c r="G32" s="40" t="s">
        <v>12</v>
      </c>
      <c r="H32" s="42">
        <f>SUM('[1]9'!G136)</f>
        <v>312</v>
      </c>
      <c r="I32" s="30"/>
      <c r="J32" s="5"/>
      <c r="K32" s="3"/>
      <c r="L32" s="3"/>
    </row>
    <row r="33" spans="1:12" ht="80.25" customHeight="1">
      <c r="A33" s="11">
        <v>21</v>
      </c>
      <c r="B33" s="20" t="s">
        <v>105</v>
      </c>
      <c r="C33" s="55" t="s">
        <v>174</v>
      </c>
      <c r="D33" s="39" t="s">
        <v>6</v>
      </c>
      <c r="E33" s="40" t="s">
        <v>20</v>
      </c>
      <c r="F33" s="41" t="s">
        <v>32</v>
      </c>
      <c r="G33" s="40" t="s">
        <v>21</v>
      </c>
      <c r="H33" s="44">
        <f>SUM('[1]9'!G140)</f>
        <v>0.2</v>
      </c>
      <c r="I33" s="30"/>
      <c r="J33" s="5"/>
      <c r="K33" s="3"/>
      <c r="L33" s="3"/>
    </row>
    <row r="34" spans="1:12" ht="75.75" customHeight="1">
      <c r="A34" s="11">
        <v>23</v>
      </c>
      <c r="B34" s="20" t="s">
        <v>105</v>
      </c>
      <c r="C34" s="55" t="s">
        <v>174</v>
      </c>
      <c r="D34" s="39" t="s">
        <v>6</v>
      </c>
      <c r="E34" s="40" t="s">
        <v>10</v>
      </c>
      <c r="F34" s="41" t="s">
        <v>32</v>
      </c>
      <c r="G34" s="40" t="s">
        <v>12</v>
      </c>
      <c r="H34" s="44">
        <f>SUM('[1]9'!G59)</f>
        <v>1</v>
      </c>
      <c r="I34" s="29"/>
      <c r="J34" s="5"/>
      <c r="K34" s="3"/>
      <c r="L34" s="3"/>
    </row>
    <row r="35" spans="1:12" ht="48" customHeight="1">
      <c r="A35" s="11"/>
      <c r="B35" s="36" t="s">
        <v>39</v>
      </c>
      <c r="C35" s="55" t="s">
        <v>174</v>
      </c>
      <c r="D35" s="39" t="s">
        <v>6</v>
      </c>
      <c r="E35" s="40"/>
      <c r="F35" s="43"/>
      <c r="G35" s="40"/>
      <c r="H35" s="42">
        <f>H47+H50+H53+H54+H38+H41+H45+H36</f>
        <v>1681.1</v>
      </c>
      <c r="I35" s="29"/>
      <c r="J35" s="5"/>
      <c r="K35" s="3"/>
      <c r="L35" s="3"/>
    </row>
    <row r="36" spans="1:12" ht="75" customHeight="1">
      <c r="A36" s="11"/>
      <c r="B36" s="36" t="s">
        <v>190</v>
      </c>
      <c r="C36" s="55" t="s">
        <v>174</v>
      </c>
      <c r="D36" s="39" t="s">
        <v>6</v>
      </c>
      <c r="E36" s="40" t="s">
        <v>10</v>
      </c>
      <c r="F36" s="43" t="s">
        <v>86</v>
      </c>
      <c r="G36" s="40"/>
      <c r="H36" s="42">
        <f>SUM(H37)</f>
        <v>2</v>
      </c>
      <c r="I36" s="29"/>
      <c r="J36" s="5"/>
      <c r="K36" s="3"/>
      <c r="L36" s="3"/>
    </row>
    <row r="37" spans="1:12" ht="75.75" customHeight="1">
      <c r="A37" s="11"/>
      <c r="B37" s="36" t="s">
        <v>190</v>
      </c>
      <c r="C37" s="55" t="s">
        <v>174</v>
      </c>
      <c r="D37" s="39" t="s">
        <v>6</v>
      </c>
      <c r="E37" s="40" t="s">
        <v>10</v>
      </c>
      <c r="F37" s="43" t="s">
        <v>86</v>
      </c>
      <c r="G37" s="40" t="s">
        <v>12</v>
      </c>
      <c r="H37" s="42">
        <v>2</v>
      </c>
      <c r="I37" s="29"/>
      <c r="J37" s="5"/>
      <c r="K37" s="3"/>
      <c r="L37" s="3"/>
    </row>
    <row r="38" spans="1:12" ht="74.25" customHeight="1">
      <c r="A38" s="11"/>
      <c r="B38" s="68" t="s">
        <v>175</v>
      </c>
      <c r="C38" s="55" t="s">
        <v>53</v>
      </c>
      <c r="D38" s="39" t="s">
        <v>6</v>
      </c>
      <c r="E38" s="40" t="s">
        <v>40</v>
      </c>
      <c r="F38" s="72" t="s">
        <v>176</v>
      </c>
      <c r="G38" s="40"/>
      <c r="H38" s="42">
        <f>SUM(H39:H40)</f>
        <v>260</v>
      </c>
      <c r="I38" s="29"/>
      <c r="J38" s="5"/>
      <c r="K38" s="3"/>
      <c r="L38" s="3"/>
    </row>
    <row r="39" spans="1:12" ht="72.75" customHeight="1">
      <c r="A39" s="11"/>
      <c r="B39" s="68" t="s">
        <v>177</v>
      </c>
      <c r="C39" s="55" t="s">
        <v>53</v>
      </c>
      <c r="D39" s="39" t="s">
        <v>6</v>
      </c>
      <c r="E39" s="40" t="s">
        <v>40</v>
      </c>
      <c r="F39" s="72" t="s">
        <v>176</v>
      </c>
      <c r="G39" s="40" t="s">
        <v>17</v>
      </c>
      <c r="H39" s="42">
        <f>SUM('[1]9'!G35)</f>
        <v>241.7</v>
      </c>
      <c r="I39" s="29"/>
      <c r="J39" s="5"/>
      <c r="K39" s="3"/>
      <c r="L39" s="3"/>
    </row>
    <row r="40" spans="1:12" ht="62.25" customHeight="1">
      <c r="A40" s="13"/>
      <c r="B40" s="68" t="s">
        <v>177</v>
      </c>
      <c r="C40" s="55" t="s">
        <v>53</v>
      </c>
      <c r="D40" s="39" t="s">
        <v>6</v>
      </c>
      <c r="E40" s="40" t="s">
        <v>40</v>
      </c>
      <c r="F40" s="72" t="s">
        <v>176</v>
      </c>
      <c r="G40" s="40" t="s">
        <v>12</v>
      </c>
      <c r="H40" s="42">
        <f>SUM('[1]9'!G39)</f>
        <v>18.3</v>
      </c>
      <c r="I40" s="30"/>
      <c r="J40" s="5"/>
      <c r="K40" s="3"/>
      <c r="L40" s="3"/>
    </row>
    <row r="41" spans="1:12" ht="71.25" customHeight="1">
      <c r="A41" s="14"/>
      <c r="B41" s="68" t="s">
        <v>177</v>
      </c>
      <c r="C41" s="55" t="s">
        <v>178</v>
      </c>
      <c r="D41" s="39" t="s">
        <v>6</v>
      </c>
      <c r="E41" s="40" t="s">
        <v>15</v>
      </c>
      <c r="F41" s="72" t="s">
        <v>176</v>
      </c>
      <c r="G41" s="40"/>
      <c r="H41" s="42">
        <f>SUM(H42:H44)</f>
        <v>630</v>
      </c>
      <c r="I41" s="26"/>
      <c r="J41" s="5"/>
      <c r="K41" s="3"/>
      <c r="L41" s="3"/>
    </row>
    <row r="42" spans="1:12" ht="75.75" customHeight="1">
      <c r="A42" s="18"/>
      <c r="B42" s="68" t="s">
        <v>177</v>
      </c>
      <c r="C42" s="55" t="s">
        <v>8</v>
      </c>
      <c r="D42" s="39" t="s">
        <v>6</v>
      </c>
      <c r="E42" s="40" t="s">
        <v>15</v>
      </c>
      <c r="F42" s="72" t="s">
        <v>176</v>
      </c>
      <c r="G42" s="40" t="s">
        <v>17</v>
      </c>
      <c r="H42" s="42">
        <f>SUM('[1]9'!G113)</f>
        <v>85</v>
      </c>
      <c r="I42" s="26"/>
      <c r="J42" s="5"/>
      <c r="K42" s="3"/>
      <c r="L42" s="3"/>
    </row>
    <row r="43" spans="1:10" ht="76.5" customHeight="1">
      <c r="A43" s="16">
        <v>25</v>
      </c>
      <c r="B43" s="68" t="s">
        <v>177</v>
      </c>
      <c r="C43" s="55" t="s">
        <v>8</v>
      </c>
      <c r="D43" s="39" t="s">
        <v>6</v>
      </c>
      <c r="E43" s="40" t="s">
        <v>15</v>
      </c>
      <c r="F43" s="72" t="s">
        <v>176</v>
      </c>
      <c r="G43" s="40" t="s">
        <v>12</v>
      </c>
      <c r="H43" s="42">
        <f>SUM('[1]9'!G117)</f>
        <v>20</v>
      </c>
      <c r="I43" s="26"/>
      <c r="J43" s="50"/>
    </row>
    <row r="44" spans="1:12" ht="75.75" customHeight="1">
      <c r="A44" s="17">
        <v>26</v>
      </c>
      <c r="B44" s="68" t="s">
        <v>177</v>
      </c>
      <c r="C44" s="55" t="s">
        <v>179</v>
      </c>
      <c r="D44" s="39" t="s">
        <v>6</v>
      </c>
      <c r="E44" s="40" t="s">
        <v>15</v>
      </c>
      <c r="F44" s="72" t="s">
        <v>176</v>
      </c>
      <c r="G44" s="40" t="s">
        <v>13</v>
      </c>
      <c r="H44" s="42">
        <f>SUM('[1]9'!G120)</f>
        <v>525</v>
      </c>
      <c r="I44" s="32"/>
      <c r="J44" s="27"/>
      <c r="K44" s="3"/>
      <c r="L44" s="3"/>
    </row>
    <row r="45" spans="1:12" ht="79.5" customHeight="1">
      <c r="A45" s="10"/>
      <c r="B45" s="68" t="s">
        <v>177</v>
      </c>
      <c r="C45" s="55" t="s">
        <v>174</v>
      </c>
      <c r="D45" s="39" t="s">
        <v>6</v>
      </c>
      <c r="E45" s="40" t="s">
        <v>20</v>
      </c>
      <c r="F45" s="72" t="s">
        <v>176</v>
      </c>
      <c r="G45" s="40"/>
      <c r="H45" s="42">
        <f>SUM(H46)</f>
        <v>25</v>
      </c>
      <c r="I45" s="32"/>
      <c r="J45" s="27"/>
      <c r="K45" s="3"/>
      <c r="L45" s="3"/>
    </row>
    <row r="46" spans="1:12" ht="77.25" customHeight="1">
      <c r="A46" s="10"/>
      <c r="B46" s="68" t="s">
        <v>177</v>
      </c>
      <c r="C46" s="55" t="s">
        <v>174</v>
      </c>
      <c r="D46" s="39" t="s">
        <v>6</v>
      </c>
      <c r="E46" s="40" t="s">
        <v>20</v>
      </c>
      <c r="F46" s="72" t="s">
        <v>176</v>
      </c>
      <c r="G46" s="40" t="s">
        <v>17</v>
      </c>
      <c r="H46" s="42">
        <f>SUM('[1]9'!G146)</f>
        <v>25</v>
      </c>
      <c r="I46" s="32"/>
      <c r="J46" s="27"/>
      <c r="K46" s="3"/>
      <c r="L46" s="3"/>
    </row>
    <row r="47" spans="1:12" ht="77.25" customHeight="1">
      <c r="A47" s="10">
        <v>27</v>
      </c>
      <c r="B47" s="19" t="s">
        <v>114</v>
      </c>
      <c r="C47" s="55" t="s">
        <v>174</v>
      </c>
      <c r="D47" s="39" t="s">
        <v>6</v>
      </c>
      <c r="E47" s="40" t="s">
        <v>20</v>
      </c>
      <c r="F47" s="41" t="s">
        <v>27</v>
      </c>
      <c r="G47" s="40"/>
      <c r="H47" s="44">
        <f>SUM(H48:H48)+H49</f>
        <v>349.9</v>
      </c>
      <c r="I47" s="32"/>
      <c r="J47" s="5"/>
      <c r="K47" s="3"/>
      <c r="L47" s="3"/>
    </row>
    <row r="48" spans="1:12" ht="56.25" customHeight="1">
      <c r="A48" s="10">
        <v>28</v>
      </c>
      <c r="B48" s="19" t="s">
        <v>46</v>
      </c>
      <c r="C48" s="55" t="s">
        <v>174</v>
      </c>
      <c r="D48" s="39" t="s">
        <v>6</v>
      </c>
      <c r="E48" s="40" t="s">
        <v>20</v>
      </c>
      <c r="F48" s="41" t="s">
        <v>61</v>
      </c>
      <c r="G48" s="40" t="s">
        <v>13</v>
      </c>
      <c r="H48" s="44">
        <f>SUM('[1]9'!G156)</f>
        <v>200</v>
      </c>
      <c r="I48" s="25"/>
      <c r="J48" s="27"/>
      <c r="K48" s="3"/>
      <c r="L48" s="3"/>
    </row>
    <row r="49" spans="1:12" ht="62.25" customHeight="1">
      <c r="A49" s="10">
        <v>29</v>
      </c>
      <c r="B49" s="19" t="s">
        <v>46</v>
      </c>
      <c r="C49" s="55" t="s">
        <v>174</v>
      </c>
      <c r="D49" s="39" t="s">
        <v>6</v>
      </c>
      <c r="E49" s="40" t="s">
        <v>20</v>
      </c>
      <c r="F49" s="41" t="s">
        <v>61</v>
      </c>
      <c r="G49" s="40" t="s">
        <v>12</v>
      </c>
      <c r="H49" s="44">
        <f>SUM('[1]9'!G153)</f>
        <v>149.9</v>
      </c>
      <c r="I49" s="25"/>
      <c r="J49" s="5"/>
      <c r="K49" s="3"/>
      <c r="L49" s="3"/>
    </row>
    <row r="50" spans="1:12" ht="71.25" customHeight="1">
      <c r="A50" s="10">
        <v>30</v>
      </c>
      <c r="B50" s="19" t="s">
        <v>106</v>
      </c>
      <c r="C50" s="55" t="s">
        <v>174</v>
      </c>
      <c r="D50" s="39" t="s">
        <v>6</v>
      </c>
      <c r="E50" s="40" t="s">
        <v>20</v>
      </c>
      <c r="F50" s="41"/>
      <c r="G50" s="40"/>
      <c r="H50" s="42">
        <f>H51+H52</f>
        <v>100</v>
      </c>
      <c r="I50" s="33"/>
      <c r="J50" s="5"/>
      <c r="K50" s="3"/>
      <c r="L50" s="3"/>
    </row>
    <row r="51" spans="1:12" ht="60" customHeight="1">
      <c r="A51" s="11">
        <v>31</v>
      </c>
      <c r="B51" s="19" t="s">
        <v>106</v>
      </c>
      <c r="C51" s="55" t="s">
        <v>174</v>
      </c>
      <c r="D51" s="39" t="s">
        <v>6</v>
      </c>
      <c r="E51" s="40" t="s">
        <v>20</v>
      </c>
      <c r="F51" s="41" t="s">
        <v>63</v>
      </c>
      <c r="G51" s="40" t="s">
        <v>12</v>
      </c>
      <c r="H51" s="42">
        <f>SUM('[1]9'!G160)</f>
        <v>50</v>
      </c>
      <c r="I51" s="31"/>
      <c r="J51" s="5"/>
      <c r="K51" s="3"/>
      <c r="L51" s="3"/>
    </row>
    <row r="52" spans="1:12" ht="81" customHeight="1">
      <c r="A52" s="11">
        <v>32</v>
      </c>
      <c r="B52" s="19" t="s">
        <v>106</v>
      </c>
      <c r="C52" s="55" t="s">
        <v>174</v>
      </c>
      <c r="D52" s="39" t="s">
        <v>6</v>
      </c>
      <c r="E52" s="40" t="s">
        <v>20</v>
      </c>
      <c r="F52" s="41" t="s">
        <v>63</v>
      </c>
      <c r="G52" s="40" t="s">
        <v>13</v>
      </c>
      <c r="H52" s="42">
        <f>SUM('[1]9'!G163)</f>
        <v>50</v>
      </c>
      <c r="I52" s="25"/>
      <c r="J52" s="5"/>
      <c r="K52" s="3"/>
      <c r="L52" s="3"/>
    </row>
    <row r="53" spans="1:12" ht="63.75" customHeight="1">
      <c r="A53" s="11"/>
      <c r="B53" s="20" t="s">
        <v>107</v>
      </c>
      <c r="C53" s="55" t="s">
        <v>174</v>
      </c>
      <c r="D53" s="39" t="s">
        <v>6</v>
      </c>
      <c r="E53" s="40" t="s">
        <v>20</v>
      </c>
      <c r="F53" s="41" t="s">
        <v>62</v>
      </c>
      <c r="G53" s="40" t="s">
        <v>13</v>
      </c>
      <c r="H53" s="42">
        <f>SUM('[1]9'!G167)</f>
        <v>281.8</v>
      </c>
      <c r="I53" s="25"/>
      <c r="J53" s="5"/>
      <c r="K53" s="3"/>
      <c r="L53" s="3"/>
    </row>
    <row r="54" spans="1:12" ht="75.75" customHeight="1">
      <c r="A54" s="11">
        <v>33</v>
      </c>
      <c r="B54" s="19" t="s">
        <v>108</v>
      </c>
      <c r="C54" s="55" t="s">
        <v>174</v>
      </c>
      <c r="D54" s="39" t="s">
        <v>6</v>
      </c>
      <c r="E54" s="40" t="s">
        <v>20</v>
      </c>
      <c r="F54" s="73" t="s">
        <v>129</v>
      </c>
      <c r="G54" s="40" t="s">
        <v>12</v>
      </c>
      <c r="H54" s="42">
        <f>SUM('[1]9'!G172)</f>
        <v>32.4</v>
      </c>
      <c r="I54" s="25"/>
      <c r="J54" s="27"/>
      <c r="K54" s="3"/>
      <c r="L54" s="3"/>
    </row>
    <row r="55" spans="1:12" ht="39" customHeight="1">
      <c r="A55" s="11"/>
      <c r="B55" s="19" t="s">
        <v>35</v>
      </c>
      <c r="C55" s="11"/>
      <c r="D55" s="40" t="s">
        <v>6</v>
      </c>
      <c r="E55" s="40"/>
      <c r="F55" s="40"/>
      <c r="G55" s="40"/>
      <c r="H55" s="42">
        <f>H10+H35</f>
        <v>38795.299999999996</v>
      </c>
      <c r="I55" s="25"/>
      <c r="J55" s="27"/>
      <c r="K55" s="3"/>
      <c r="L55" s="3"/>
    </row>
    <row r="56" spans="1:12" ht="45" customHeight="1">
      <c r="A56" s="11">
        <v>34</v>
      </c>
      <c r="B56" s="19" t="s">
        <v>56</v>
      </c>
      <c r="C56" s="61"/>
      <c r="D56" s="40" t="s">
        <v>7</v>
      </c>
      <c r="E56" s="40"/>
      <c r="F56" s="40"/>
      <c r="G56" s="40"/>
      <c r="H56" s="74">
        <f>SUM(H57+H69+H77+H85+H95+H82)</f>
        <v>254455.19999999998</v>
      </c>
      <c r="I56" s="25"/>
      <c r="J56" s="5"/>
      <c r="K56" s="3"/>
      <c r="L56" s="3"/>
    </row>
    <row r="57" spans="1:12" ht="57.75" customHeight="1">
      <c r="A57" s="11"/>
      <c r="B57" s="23" t="s">
        <v>109</v>
      </c>
      <c r="C57" s="66" t="s">
        <v>64</v>
      </c>
      <c r="D57" s="46" t="s">
        <v>7</v>
      </c>
      <c r="E57" s="46" t="s">
        <v>14</v>
      </c>
      <c r="F57" s="47"/>
      <c r="G57" s="46"/>
      <c r="H57" s="42">
        <f>SUM(H58+H63+H64+H67+H61+H68)</f>
        <v>62967.600000000006</v>
      </c>
      <c r="I57" s="25"/>
      <c r="J57" s="5"/>
      <c r="K57" s="3"/>
      <c r="L57" s="3"/>
    </row>
    <row r="58" spans="1:12" ht="57.75" customHeight="1">
      <c r="A58" s="11"/>
      <c r="B58" s="23" t="s">
        <v>109</v>
      </c>
      <c r="C58" s="66" t="s">
        <v>64</v>
      </c>
      <c r="D58" s="46" t="s">
        <v>7</v>
      </c>
      <c r="E58" s="46" t="s">
        <v>22</v>
      </c>
      <c r="F58" s="47" t="s">
        <v>65</v>
      </c>
      <c r="G58" s="46"/>
      <c r="H58" s="48">
        <f>SUM(H59+H65+H60+H66)</f>
        <v>12650</v>
      </c>
      <c r="I58" s="25"/>
      <c r="J58" s="5"/>
      <c r="K58" s="3"/>
      <c r="L58" s="3"/>
    </row>
    <row r="59" spans="1:12" ht="76.5" customHeight="1">
      <c r="A59" s="11">
        <v>35</v>
      </c>
      <c r="B59" s="23" t="s">
        <v>109</v>
      </c>
      <c r="C59" s="66" t="s">
        <v>64</v>
      </c>
      <c r="D59" s="46" t="s">
        <v>7</v>
      </c>
      <c r="E59" s="46" t="s">
        <v>22</v>
      </c>
      <c r="F59" s="47" t="s">
        <v>65</v>
      </c>
      <c r="G59" s="46" t="s">
        <v>17</v>
      </c>
      <c r="H59" s="49">
        <f>SUM('[1]9'!G180)</f>
        <v>72.2</v>
      </c>
      <c r="I59" s="25"/>
      <c r="J59" s="5"/>
      <c r="K59" s="3"/>
      <c r="L59" s="3"/>
    </row>
    <row r="60" spans="1:12" ht="63.75" customHeight="1">
      <c r="A60" s="11">
        <v>36</v>
      </c>
      <c r="B60" s="23" t="s">
        <v>109</v>
      </c>
      <c r="C60" s="66" t="s">
        <v>64</v>
      </c>
      <c r="D60" s="46" t="s">
        <v>7</v>
      </c>
      <c r="E60" s="46" t="s">
        <v>22</v>
      </c>
      <c r="F60" s="47" t="s">
        <v>65</v>
      </c>
      <c r="G60" s="46" t="s">
        <v>12</v>
      </c>
      <c r="H60" s="49">
        <f>SUM('[1]9'!G183)</f>
        <v>10203.5</v>
      </c>
      <c r="I60" s="25"/>
      <c r="J60" s="27"/>
      <c r="K60" s="3"/>
      <c r="L60" s="3"/>
    </row>
    <row r="61" spans="1:12" ht="60" customHeight="1">
      <c r="A61" s="11">
        <v>37</v>
      </c>
      <c r="B61" s="23" t="s">
        <v>109</v>
      </c>
      <c r="C61" s="66" t="s">
        <v>64</v>
      </c>
      <c r="D61" s="46" t="s">
        <v>7</v>
      </c>
      <c r="E61" s="46" t="s">
        <v>22</v>
      </c>
      <c r="F61" s="47" t="s">
        <v>185</v>
      </c>
      <c r="G61" s="46"/>
      <c r="H61" s="49">
        <f>SUM(H62)</f>
        <v>3065.8999999999996</v>
      </c>
      <c r="I61" s="31"/>
      <c r="J61" s="5"/>
      <c r="K61" s="3"/>
      <c r="L61" s="3"/>
    </row>
    <row r="62" spans="1:12" ht="60" customHeight="1">
      <c r="A62" s="11">
        <v>38</v>
      </c>
      <c r="B62" s="23" t="s">
        <v>109</v>
      </c>
      <c r="C62" s="66" t="s">
        <v>64</v>
      </c>
      <c r="D62" s="46" t="s">
        <v>7</v>
      </c>
      <c r="E62" s="46" t="s">
        <v>22</v>
      </c>
      <c r="F62" s="47" t="s">
        <v>185</v>
      </c>
      <c r="G62" s="46" t="s">
        <v>12</v>
      </c>
      <c r="H62" s="49">
        <f>SUM('[1]7'!E75)</f>
        <v>3065.8999999999996</v>
      </c>
      <c r="I62" s="31"/>
      <c r="J62" s="5"/>
      <c r="K62" s="3"/>
      <c r="L62" s="3"/>
    </row>
    <row r="63" spans="1:12" ht="57.75" customHeight="1">
      <c r="A63" s="11">
        <v>39</v>
      </c>
      <c r="B63" s="23" t="s">
        <v>109</v>
      </c>
      <c r="C63" s="66" t="s">
        <v>64</v>
      </c>
      <c r="D63" s="46" t="s">
        <v>7</v>
      </c>
      <c r="E63" s="46" t="s">
        <v>22</v>
      </c>
      <c r="F63" s="47" t="s">
        <v>66</v>
      </c>
      <c r="G63" s="46" t="s">
        <v>17</v>
      </c>
      <c r="H63" s="49">
        <f>SUM('[1]9'!G198)</f>
        <v>46919.9</v>
      </c>
      <c r="I63" s="31"/>
      <c r="J63" s="27"/>
      <c r="K63" s="3"/>
      <c r="L63" s="3"/>
    </row>
    <row r="64" spans="1:12" ht="67.5" customHeight="1">
      <c r="A64" s="11"/>
      <c r="B64" s="23" t="s">
        <v>109</v>
      </c>
      <c r="C64" s="66" t="s">
        <v>64</v>
      </c>
      <c r="D64" s="46" t="s">
        <v>7</v>
      </c>
      <c r="E64" s="46" t="s">
        <v>22</v>
      </c>
      <c r="F64" s="47" t="s">
        <v>66</v>
      </c>
      <c r="G64" s="46" t="s">
        <v>12</v>
      </c>
      <c r="H64" s="49">
        <f>SUM('[1]9'!G202)</f>
        <v>216.5</v>
      </c>
      <c r="I64" s="31"/>
      <c r="J64" s="27"/>
      <c r="K64" s="3"/>
      <c r="L64" s="3"/>
    </row>
    <row r="65" spans="1:12" ht="66" customHeight="1">
      <c r="A65" s="11"/>
      <c r="B65" s="23" t="s">
        <v>109</v>
      </c>
      <c r="C65" s="66" t="s">
        <v>64</v>
      </c>
      <c r="D65" s="46" t="s">
        <v>7</v>
      </c>
      <c r="E65" s="46" t="s">
        <v>22</v>
      </c>
      <c r="F65" s="47" t="s">
        <v>65</v>
      </c>
      <c r="G65" s="46" t="s">
        <v>21</v>
      </c>
      <c r="H65" s="49">
        <f>SUM('[1]9'!G187)</f>
        <v>223.29999999999998</v>
      </c>
      <c r="I65" s="31"/>
      <c r="J65" s="27"/>
      <c r="K65" s="3"/>
      <c r="L65" s="3"/>
    </row>
    <row r="66" spans="1:12" ht="57" customHeight="1">
      <c r="A66" s="11"/>
      <c r="B66" s="23" t="s">
        <v>109</v>
      </c>
      <c r="C66" s="66" t="s">
        <v>64</v>
      </c>
      <c r="D66" s="46" t="s">
        <v>7</v>
      </c>
      <c r="E66" s="46" t="s">
        <v>22</v>
      </c>
      <c r="F66" s="47" t="s">
        <v>145</v>
      </c>
      <c r="G66" s="46" t="s">
        <v>12</v>
      </c>
      <c r="H66" s="49">
        <f>SUM('[1]9'!G208)</f>
        <v>2151</v>
      </c>
      <c r="I66" s="31"/>
      <c r="J66" s="27"/>
      <c r="K66" s="3"/>
      <c r="L66" s="3"/>
    </row>
    <row r="67" spans="1:12" ht="58.5" customHeight="1">
      <c r="A67" s="11"/>
      <c r="B67" s="23" t="s">
        <v>109</v>
      </c>
      <c r="C67" s="66" t="s">
        <v>64</v>
      </c>
      <c r="D67" s="46" t="s">
        <v>7</v>
      </c>
      <c r="E67" s="46" t="s">
        <v>10</v>
      </c>
      <c r="F67" s="47" t="s">
        <v>65</v>
      </c>
      <c r="G67" s="46" t="s">
        <v>12</v>
      </c>
      <c r="H67" s="49">
        <f>SUM('[1]9'!G280)</f>
        <v>108.5</v>
      </c>
      <c r="I67" s="31"/>
      <c r="J67" s="27"/>
      <c r="K67" s="3"/>
      <c r="L67" s="3"/>
    </row>
    <row r="68" spans="1:12" ht="63" customHeight="1">
      <c r="A68" s="11"/>
      <c r="B68" s="23" t="s">
        <v>109</v>
      </c>
      <c r="C68" s="66" t="s">
        <v>64</v>
      </c>
      <c r="D68" s="46" t="s">
        <v>7</v>
      </c>
      <c r="E68" s="46" t="s">
        <v>10</v>
      </c>
      <c r="F68" s="73" t="s">
        <v>185</v>
      </c>
      <c r="G68" s="46" t="s">
        <v>12</v>
      </c>
      <c r="H68" s="49">
        <f>SUM('[1]9'!G284)</f>
        <v>6.8</v>
      </c>
      <c r="I68" s="31"/>
      <c r="J68" s="27"/>
      <c r="K68" s="3"/>
      <c r="L68" s="3"/>
    </row>
    <row r="69" spans="1:12" ht="60.75" customHeight="1">
      <c r="A69" s="11"/>
      <c r="B69" s="19" t="s">
        <v>110</v>
      </c>
      <c r="C69" s="66" t="s">
        <v>67</v>
      </c>
      <c r="D69" s="46" t="s">
        <v>7</v>
      </c>
      <c r="E69" s="46" t="s">
        <v>14</v>
      </c>
      <c r="F69" s="46" t="s">
        <v>23</v>
      </c>
      <c r="G69" s="46"/>
      <c r="H69" s="49">
        <f>SUM(H70+H71+H74+H75+H76+H72+H73)</f>
        <v>173582.59999999998</v>
      </c>
      <c r="I69" s="31"/>
      <c r="J69" s="27"/>
      <c r="K69" s="3"/>
      <c r="L69" s="3"/>
    </row>
    <row r="70" spans="1:12" ht="60.75" customHeight="1">
      <c r="A70" s="11"/>
      <c r="B70" s="19" t="s">
        <v>110</v>
      </c>
      <c r="C70" s="66" t="s">
        <v>67</v>
      </c>
      <c r="D70" s="40" t="s">
        <v>7</v>
      </c>
      <c r="E70" s="40" t="s">
        <v>9</v>
      </c>
      <c r="F70" s="40" t="s">
        <v>23</v>
      </c>
      <c r="G70" s="40" t="s">
        <v>13</v>
      </c>
      <c r="H70" s="49">
        <f>SUM('[1]9'!G219)</f>
        <v>19405</v>
      </c>
      <c r="I70" s="31"/>
      <c r="J70" s="27"/>
      <c r="K70" s="3"/>
      <c r="L70" s="3"/>
    </row>
    <row r="71" spans="1:12" ht="60" customHeight="1">
      <c r="A71" s="11">
        <v>40</v>
      </c>
      <c r="B71" s="19" t="s">
        <v>110</v>
      </c>
      <c r="C71" s="66" t="s">
        <v>67</v>
      </c>
      <c r="D71" s="40" t="s">
        <v>7</v>
      </c>
      <c r="E71" s="40" t="s">
        <v>10</v>
      </c>
      <c r="F71" s="40" t="s">
        <v>23</v>
      </c>
      <c r="G71" s="40" t="s">
        <v>13</v>
      </c>
      <c r="H71" s="49">
        <f>SUM('[1]9'!G289)</f>
        <v>150.7</v>
      </c>
      <c r="I71" s="31"/>
      <c r="J71" s="5"/>
      <c r="K71" s="3"/>
      <c r="L71" s="3"/>
    </row>
    <row r="72" spans="1:12" ht="57" customHeight="1">
      <c r="A72" s="11">
        <v>42</v>
      </c>
      <c r="B72" s="19" t="s">
        <v>110</v>
      </c>
      <c r="C72" s="66" t="s">
        <v>67</v>
      </c>
      <c r="D72" s="40" t="s">
        <v>7</v>
      </c>
      <c r="E72" s="40" t="s">
        <v>9</v>
      </c>
      <c r="F72" s="40" t="s">
        <v>186</v>
      </c>
      <c r="G72" s="40" t="s">
        <v>13</v>
      </c>
      <c r="H72" s="49">
        <f>SUM('[1]7'!E94)</f>
        <v>3894.9</v>
      </c>
      <c r="I72" s="31"/>
      <c r="J72" s="5"/>
      <c r="K72" s="3"/>
      <c r="L72" s="3"/>
    </row>
    <row r="73" spans="1:12" ht="60" customHeight="1">
      <c r="A73" s="11">
        <v>43</v>
      </c>
      <c r="B73" s="19" t="s">
        <v>110</v>
      </c>
      <c r="C73" s="66" t="s">
        <v>67</v>
      </c>
      <c r="D73" s="40" t="s">
        <v>7</v>
      </c>
      <c r="E73" s="40" t="s">
        <v>9</v>
      </c>
      <c r="F73" s="40" t="s">
        <v>189</v>
      </c>
      <c r="G73" s="40" t="s">
        <v>13</v>
      </c>
      <c r="H73" s="49">
        <f>SUM('[1]9'!G227)</f>
        <v>81.3</v>
      </c>
      <c r="I73" s="31"/>
      <c r="J73" s="5"/>
      <c r="K73" s="3"/>
      <c r="L73" s="3"/>
    </row>
    <row r="74" spans="1:12" ht="57" customHeight="1">
      <c r="A74" s="11"/>
      <c r="B74" s="19" t="s">
        <v>110</v>
      </c>
      <c r="C74" s="66" t="s">
        <v>67</v>
      </c>
      <c r="D74" s="40" t="s">
        <v>7</v>
      </c>
      <c r="E74" s="40" t="s">
        <v>9</v>
      </c>
      <c r="F74" s="40" t="s">
        <v>69</v>
      </c>
      <c r="G74" s="40" t="s">
        <v>13</v>
      </c>
      <c r="H74" s="51">
        <f>SUM('[1]9'!G231)</f>
        <v>142437.4</v>
      </c>
      <c r="I74" s="31"/>
      <c r="J74" s="5"/>
      <c r="K74" s="3"/>
      <c r="L74" s="3"/>
    </row>
    <row r="75" spans="1:12" ht="61.5" customHeight="1">
      <c r="A75" s="11">
        <v>44</v>
      </c>
      <c r="B75" s="19" t="s">
        <v>110</v>
      </c>
      <c r="C75" s="66" t="s">
        <v>67</v>
      </c>
      <c r="D75" s="40" t="s">
        <v>7</v>
      </c>
      <c r="E75" s="40" t="s">
        <v>9</v>
      </c>
      <c r="F75" s="40" t="s">
        <v>146</v>
      </c>
      <c r="G75" s="40" t="s">
        <v>13</v>
      </c>
      <c r="H75" s="51">
        <f>SUM('[1]9'!G237)</f>
        <v>295</v>
      </c>
      <c r="I75" s="31"/>
      <c r="J75" s="5"/>
      <c r="K75" s="3"/>
      <c r="L75" s="3"/>
    </row>
    <row r="76" spans="1:12" ht="66" customHeight="1">
      <c r="A76" s="11">
        <v>47</v>
      </c>
      <c r="B76" s="19" t="s">
        <v>110</v>
      </c>
      <c r="C76" s="66" t="s">
        <v>67</v>
      </c>
      <c r="D76" s="40" t="s">
        <v>7</v>
      </c>
      <c r="E76" s="40" t="s">
        <v>26</v>
      </c>
      <c r="F76" s="40" t="s">
        <v>68</v>
      </c>
      <c r="G76" s="40" t="s">
        <v>13</v>
      </c>
      <c r="H76" s="51">
        <f>SUM('[1]9'!G407)</f>
        <v>7318.3</v>
      </c>
      <c r="I76" s="31"/>
      <c r="J76" s="5"/>
      <c r="K76" s="3"/>
      <c r="L76" s="3"/>
    </row>
    <row r="77" spans="1:12" ht="68.25" customHeight="1">
      <c r="A77" s="11">
        <v>48</v>
      </c>
      <c r="B77" s="19" t="s">
        <v>111</v>
      </c>
      <c r="C77" s="67" t="s">
        <v>172</v>
      </c>
      <c r="D77" s="40" t="s">
        <v>7</v>
      </c>
      <c r="E77" s="40"/>
      <c r="F77" s="40"/>
      <c r="G77" s="40"/>
      <c r="H77" s="51">
        <f>H78+H81+H80+H79</f>
        <v>9354.7</v>
      </c>
      <c r="I77" s="31"/>
      <c r="J77" s="5"/>
      <c r="K77" s="3"/>
      <c r="L77" s="3"/>
    </row>
    <row r="78" spans="1:12" ht="65.25" customHeight="1">
      <c r="A78" s="11">
        <v>49</v>
      </c>
      <c r="B78" s="19" t="s">
        <v>111</v>
      </c>
      <c r="C78" s="67" t="s">
        <v>172</v>
      </c>
      <c r="D78" s="40" t="s">
        <v>7</v>
      </c>
      <c r="E78" s="40" t="s">
        <v>40</v>
      </c>
      <c r="F78" s="40" t="s">
        <v>70</v>
      </c>
      <c r="G78" s="40" t="s">
        <v>13</v>
      </c>
      <c r="H78" s="51">
        <f>SUM('[1]9'!G259)</f>
        <v>8585.1</v>
      </c>
      <c r="I78" s="31"/>
      <c r="J78" s="5"/>
      <c r="K78" s="3"/>
      <c r="L78" s="3"/>
    </row>
    <row r="79" spans="1:12" ht="78.75" customHeight="1">
      <c r="A79" s="11"/>
      <c r="B79" s="19" t="s">
        <v>111</v>
      </c>
      <c r="C79" s="67" t="s">
        <v>172</v>
      </c>
      <c r="D79" s="40" t="s">
        <v>7</v>
      </c>
      <c r="E79" s="40" t="s">
        <v>40</v>
      </c>
      <c r="F79" s="40" t="s">
        <v>187</v>
      </c>
      <c r="G79" s="40" t="s">
        <v>13</v>
      </c>
      <c r="H79" s="51">
        <f>SUM('[1]7'!E113)</f>
        <v>576.1</v>
      </c>
      <c r="I79" s="31"/>
      <c r="J79" s="5"/>
      <c r="K79" s="3"/>
      <c r="L79" s="3"/>
    </row>
    <row r="80" spans="1:12" ht="75.75" customHeight="1">
      <c r="A80" s="11"/>
      <c r="B80" s="19" t="s">
        <v>111</v>
      </c>
      <c r="C80" s="67" t="s">
        <v>172</v>
      </c>
      <c r="D80" s="40" t="s">
        <v>7</v>
      </c>
      <c r="E80" s="40" t="s">
        <v>40</v>
      </c>
      <c r="F80" s="72" t="s">
        <v>130</v>
      </c>
      <c r="G80" s="40" t="s">
        <v>13</v>
      </c>
      <c r="H80" s="51">
        <f>SUM('[1]9'!G265)</f>
        <v>186.6</v>
      </c>
      <c r="I80" s="31"/>
      <c r="J80" s="5"/>
      <c r="K80" s="3"/>
      <c r="L80" s="3"/>
    </row>
    <row r="81" spans="1:12" ht="69.75" customHeight="1">
      <c r="A81" s="14"/>
      <c r="B81" s="19" t="s">
        <v>111</v>
      </c>
      <c r="C81" s="67" t="s">
        <v>172</v>
      </c>
      <c r="D81" s="40" t="s">
        <v>7</v>
      </c>
      <c r="E81" s="40" t="s">
        <v>10</v>
      </c>
      <c r="F81" s="40" t="s">
        <v>70</v>
      </c>
      <c r="G81" s="40" t="s">
        <v>13</v>
      </c>
      <c r="H81" s="51">
        <f>SUM('[1]9'!G292)</f>
        <v>6.9</v>
      </c>
      <c r="I81" s="25"/>
      <c r="J81" s="5"/>
      <c r="K81" s="3"/>
      <c r="L81" s="3"/>
    </row>
    <row r="82" spans="1:12" ht="77.25" customHeight="1">
      <c r="A82" s="11"/>
      <c r="B82" s="19" t="s">
        <v>112</v>
      </c>
      <c r="C82" s="80"/>
      <c r="D82" s="40" t="s">
        <v>7</v>
      </c>
      <c r="E82" s="40"/>
      <c r="F82" s="40"/>
      <c r="G82" s="40"/>
      <c r="H82" s="51">
        <f>SUM(H83+H84)</f>
        <v>1042.6</v>
      </c>
      <c r="I82" s="31"/>
      <c r="J82" s="5"/>
      <c r="K82" s="3"/>
      <c r="L82" s="3"/>
    </row>
    <row r="83" spans="1:12" ht="73.5" customHeight="1">
      <c r="A83" s="11"/>
      <c r="B83" s="19" t="s">
        <v>112</v>
      </c>
      <c r="C83" s="54" t="s">
        <v>47</v>
      </c>
      <c r="D83" s="40" t="s">
        <v>7</v>
      </c>
      <c r="E83" s="40" t="s">
        <v>11</v>
      </c>
      <c r="F83" s="40" t="s">
        <v>72</v>
      </c>
      <c r="G83" s="40" t="s">
        <v>13</v>
      </c>
      <c r="H83" s="51">
        <f>SUM('[1]9'!G311)</f>
        <v>392.79999999999995</v>
      </c>
      <c r="I83" s="31"/>
      <c r="J83" s="5"/>
      <c r="K83" s="3"/>
      <c r="L83" s="3"/>
    </row>
    <row r="84" spans="1:12" ht="82.5" customHeight="1">
      <c r="A84" s="11"/>
      <c r="B84" s="19" t="s">
        <v>112</v>
      </c>
      <c r="C84" s="54" t="s">
        <v>47</v>
      </c>
      <c r="D84" s="40" t="s">
        <v>7</v>
      </c>
      <c r="E84" s="40" t="s">
        <v>11</v>
      </c>
      <c r="F84" s="40" t="s">
        <v>147</v>
      </c>
      <c r="G84" s="40" t="s">
        <v>13</v>
      </c>
      <c r="H84" s="51">
        <f>SUM('[1]9'!G307+'[1]9'!G303)</f>
        <v>649.8</v>
      </c>
      <c r="I84" s="31"/>
      <c r="J84" s="5"/>
      <c r="K84" s="3"/>
      <c r="L84" s="3"/>
    </row>
    <row r="85" spans="1:12" ht="75" customHeight="1">
      <c r="A85" s="11"/>
      <c r="B85" s="19" t="s">
        <v>113</v>
      </c>
      <c r="C85" s="66" t="s">
        <v>73</v>
      </c>
      <c r="D85" s="40" t="s">
        <v>7</v>
      </c>
      <c r="E85" s="40" t="s">
        <v>24</v>
      </c>
      <c r="F85" s="40" t="s">
        <v>25</v>
      </c>
      <c r="G85" s="40"/>
      <c r="H85" s="51">
        <f>H86+H87+H88+H89+H90+H91</f>
        <v>6536.900000000001</v>
      </c>
      <c r="I85" s="31"/>
      <c r="J85" s="5"/>
      <c r="K85" s="3"/>
      <c r="L85" s="3"/>
    </row>
    <row r="86" spans="1:12" ht="62.25" customHeight="1">
      <c r="A86" s="11"/>
      <c r="B86" s="19" t="s">
        <v>113</v>
      </c>
      <c r="C86" s="66" t="s">
        <v>73</v>
      </c>
      <c r="D86" s="40" t="s">
        <v>7</v>
      </c>
      <c r="E86" s="40" t="s">
        <v>24</v>
      </c>
      <c r="F86" s="40" t="s">
        <v>74</v>
      </c>
      <c r="G86" s="40" t="s">
        <v>17</v>
      </c>
      <c r="H86" s="51">
        <f>SUM('[1]9'!G325)</f>
        <v>2231.4</v>
      </c>
      <c r="I86" s="31"/>
      <c r="J86" s="5"/>
      <c r="K86" s="3"/>
      <c r="L86" s="3"/>
    </row>
    <row r="87" spans="1:12" ht="73.5" customHeight="1">
      <c r="A87" s="9"/>
      <c r="B87" s="19" t="s">
        <v>113</v>
      </c>
      <c r="C87" s="66" t="s">
        <v>73</v>
      </c>
      <c r="D87" s="40" t="s">
        <v>7</v>
      </c>
      <c r="E87" s="40" t="s">
        <v>24</v>
      </c>
      <c r="F87" s="40" t="s">
        <v>74</v>
      </c>
      <c r="G87" s="40" t="s">
        <v>12</v>
      </c>
      <c r="H87" s="51">
        <f>SUM('[1]9'!G330)</f>
        <v>953.1999999999999</v>
      </c>
      <c r="I87" s="31"/>
      <c r="J87" s="5"/>
      <c r="K87" s="3"/>
      <c r="L87" s="3"/>
    </row>
    <row r="88" spans="1:12" ht="71.25" customHeight="1">
      <c r="A88" s="18"/>
      <c r="B88" s="19" t="s">
        <v>113</v>
      </c>
      <c r="C88" s="66" t="s">
        <v>73</v>
      </c>
      <c r="D88" s="40" t="s">
        <v>7</v>
      </c>
      <c r="E88" s="40" t="s">
        <v>24</v>
      </c>
      <c r="F88" s="40" t="s">
        <v>74</v>
      </c>
      <c r="G88" s="40" t="s">
        <v>21</v>
      </c>
      <c r="H88" s="51">
        <f>SUM('[1]7'!E138)</f>
        <v>13.3</v>
      </c>
      <c r="I88" s="25"/>
      <c r="J88" s="5"/>
      <c r="K88" s="3"/>
      <c r="L88" s="3"/>
    </row>
    <row r="89" spans="1:12" ht="75" customHeight="1">
      <c r="A89" s="18"/>
      <c r="B89" s="19" t="s">
        <v>113</v>
      </c>
      <c r="C89" s="66" t="s">
        <v>73</v>
      </c>
      <c r="D89" s="40" t="s">
        <v>7</v>
      </c>
      <c r="E89" s="40" t="s">
        <v>10</v>
      </c>
      <c r="F89" s="40" t="s">
        <v>74</v>
      </c>
      <c r="G89" s="40" t="s">
        <v>12</v>
      </c>
      <c r="H89" s="51"/>
      <c r="I89" s="32"/>
      <c r="J89" s="5"/>
      <c r="K89" s="3"/>
      <c r="L89" s="3"/>
    </row>
    <row r="90" spans="1:12" ht="72" customHeight="1">
      <c r="A90" s="18"/>
      <c r="B90" s="19" t="s">
        <v>113</v>
      </c>
      <c r="C90" s="54" t="s">
        <v>139</v>
      </c>
      <c r="D90" s="40" t="s">
        <v>7</v>
      </c>
      <c r="E90" s="40" t="s">
        <v>24</v>
      </c>
      <c r="F90" s="40" t="s">
        <v>75</v>
      </c>
      <c r="G90" s="40" t="s">
        <v>12</v>
      </c>
      <c r="H90" s="51">
        <f>SUM('[1]9'!G337)</f>
        <v>209.9</v>
      </c>
      <c r="I90" s="32"/>
      <c r="J90" s="5"/>
      <c r="K90" s="3"/>
      <c r="L90" s="3"/>
    </row>
    <row r="91" spans="1:12" ht="73.5" customHeight="1">
      <c r="A91" s="18"/>
      <c r="B91" s="19" t="s">
        <v>113</v>
      </c>
      <c r="C91" s="54" t="s">
        <v>139</v>
      </c>
      <c r="D91" s="40" t="s">
        <v>7</v>
      </c>
      <c r="E91" s="40" t="s">
        <v>24</v>
      </c>
      <c r="F91" s="40" t="s">
        <v>76</v>
      </c>
      <c r="G91" s="40"/>
      <c r="H91" s="51">
        <f>H92+H93+H94</f>
        <v>3129.1000000000004</v>
      </c>
      <c r="I91" s="32"/>
      <c r="J91" s="5"/>
      <c r="K91" s="3"/>
      <c r="L91" s="3"/>
    </row>
    <row r="92" spans="1:12" ht="75" customHeight="1">
      <c r="A92" s="18"/>
      <c r="B92" s="19" t="s">
        <v>113</v>
      </c>
      <c r="C92" s="54" t="s">
        <v>139</v>
      </c>
      <c r="D92" s="40" t="s">
        <v>7</v>
      </c>
      <c r="E92" s="40" t="s">
        <v>24</v>
      </c>
      <c r="F92" s="40" t="s">
        <v>76</v>
      </c>
      <c r="G92" s="40" t="s">
        <v>17</v>
      </c>
      <c r="H92" s="51">
        <f>SUM('[1]9'!G341)</f>
        <v>3070.8</v>
      </c>
      <c r="I92" s="32"/>
      <c r="J92" s="5"/>
      <c r="K92" s="3"/>
      <c r="L92" s="3"/>
    </row>
    <row r="93" spans="1:12" ht="69" customHeight="1">
      <c r="A93" s="18"/>
      <c r="B93" s="19" t="s">
        <v>113</v>
      </c>
      <c r="C93" s="54" t="s">
        <v>148</v>
      </c>
      <c r="D93" s="40" t="s">
        <v>7</v>
      </c>
      <c r="E93" s="40" t="s">
        <v>24</v>
      </c>
      <c r="F93" s="40" t="s">
        <v>76</v>
      </c>
      <c r="G93" s="40" t="s">
        <v>12</v>
      </c>
      <c r="H93" s="51">
        <f>SUM('[1]9'!G346)</f>
        <v>57.3</v>
      </c>
      <c r="I93" s="32"/>
      <c r="J93" s="5"/>
      <c r="K93" s="3"/>
      <c r="L93" s="3"/>
    </row>
    <row r="94" spans="1:12" ht="68.25" customHeight="1">
      <c r="A94" s="18"/>
      <c r="B94" s="19" t="s">
        <v>113</v>
      </c>
      <c r="C94" s="54" t="s">
        <v>148</v>
      </c>
      <c r="D94" s="40" t="s">
        <v>7</v>
      </c>
      <c r="E94" s="40" t="s">
        <v>24</v>
      </c>
      <c r="F94" s="40" t="s">
        <v>76</v>
      </c>
      <c r="G94" s="40" t="s">
        <v>21</v>
      </c>
      <c r="H94" s="51">
        <f>SUM('[1]9'!G350)</f>
        <v>1</v>
      </c>
      <c r="I94" s="32"/>
      <c r="J94" s="5"/>
      <c r="K94" s="3"/>
      <c r="L94" s="3"/>
    </row>
    <row r="95" spans="1:12" ht="71.25" customHeight="1">
      <c r="A95" s="18"/>
      <c r="B95" s="19" t="s">
        <v>131</v>
      </c>
      <c r="C95" s="54" t="s">
        <v>47</v>
      </c>
      <c r="D95" s="40" t="s">
        <v>7</v>
      </c>
      <c r="E95" s="40" t="s">
        <v>24</v>
      </c>
      <c r="F95" s="40" t="s">
        <v>19</v>
      </c>
      <c r="G95" s="40"/>
      <c r="H95" s="51">
        <f>SUM(H96:H97)</f>
        <v>970.8</v>
      </c>
      <c r="I95" s="32"/>
      <c r="J95" s="5"/>
      <c r="K95" s="3"/>
      <c r="L95" s="3"/>
    </row>
    <row r="96" spans="1:12" ht="81.75" customHeight="1">
      <c r="A96" s="18"/>
      <c r="B96" s="19" t="s">
        <v>131</v>
      </c>
      <c r="C96" s="66" t="s">
        <v>64</v>
      </c>
      <c r="D96" s="40" t="s">
        <v>7</v>
      </c>
      <c r="E96" s="40" t="s">
        <v>24</v>
      </c>
      <c r="F96" s="40" t="s">
        <v>77</v>
      </c>
      <c r="G96" s="40" t="s">
        <v>12</v>
      </c>
      <c r="H96" s="51">
        <f>SUM('[1]9'!G363)</f>
        <v>472</v>
      </c>
      <c r="I96" s="32"/>
      <c r="J96" s="5"/>
      <c r="K96" s="3"/>
      <c r="L96" s="3"/>
    </row>
    <row r="97" spans="1:12" ht="82.5" customHeight="1">
      <c r="A97" s="18"/>
      <c r="B97" s="19" t="s">
        <v>132</v>
      </c>
      <c r="C97" s="66" t="s">
        <v>67</v>
      </c>
      <c r="D97" s="40" t="s">
        <v>7</v>
      </c>
      <c r="E97" s="40" t="s">
        <v>24</v>
      </c>
      <c r="F97" s="40" t="s">
        <v>77</v>
      </c>
      <c r="G97" s="40" t="s">
        <v>13</v>
      </c>
      <c r="H97" s="51">
        <f>SUM('[1]9'!G366)</f>
        <v>498.8</v>
      </c>
      <c r="I97" s="32"/>
      <c r="J97" s="5"/>
      <c r="K97" s="3"/>
      <c r="L97" s="3"/>
    </row>
    <row r="98" spans="1:12" ht="54.75" customHeight="1">
      <c r="A98" s="18"/>
      <c r="B98" s="36" t="s">
        <v>38</v>
      </c>
      <c r="C98" s="54" t="s">
        <v>47</v>
      </c>
      <c r="D98" s="40" t="s">
        <v>7</v>
      </c>
      <c r="E98" s="40"/>
      <c r="F98" s="40"/>
      <c r="G98" s="40"/>
      <c r="H98" s="51">
        <f>SUM(H110+H121+H122+H123+H114+H99+H101+H103+H105+H120+H119+H115+H107)</f>
        <v>10130</v>
      </c>
      <c r="I98" s="32"/>
      <c r="J98" s="5"/>
      <c r="K98" s="3"/>
      <c r="L98" s="3"/>
    </row>
    <row r="99" spans="1:12" ht="78" customHeight="1">
      <c r="A99" s="18"/>
      <c r="B99" s="68" t="s">
        <v>175</v>
      </c>
      <c r="C99" s="66" t="s">
        <v>64</v>
      </c>
      <c r="D99" s="40" t="s">
        <v>7</v>
      </c>
      <c r="E99" s="40" t="s">
        <v>22</v>
      </c>
      <c r="F99" s="73" t="s">
        <v>176</v>
      </c>
      <c r="G99" s="40"/>
      <c r="H99" s="51">
        <f>SUM(H100)</f>
        <v>170</v>
      </c>
      <c r="I99" s="32"/>
      <c r="J99" s="5"/>
      <c r="K99" s="3"/>
      <c r="L99" s="3"/>
    </row>
    <row r="100" spans="1:12" ht="80.25" customHeight="1">
      <c r="A100" s="18"/>
      <c r="B100" s="68" t="s">
        <v>177</v>
      </c>
      <c r="C100" s="66" t="s">
        <v>64</v>
      </c>
      <c r="D100" s="40" t="s">
        <v>7</v>
      </c>
      <c r="E100" s="40" t="s">
        <v>22</v>
      </c>
      <c r="F100" s="73" t="s">
        <v>176</v>
      </c>
      <c r="G100" s="40" t="s">
        <v>12</v>
      </c>
      <c r="H100" s="51">
        <f>SUM('[1]9'!G212)</f>
        <v>170</v>
      </c>
      <c r="I100" s="32"/>
      <c r="J100" s="5"/>
      <c r="K100" s="3"/>
      <c r="L100" s="3"/>
    </row>
    <row r="101" spans="1:11" ht="76.5" customHeight="1">
      <c r="A101" s="11">
        <v>55</v>
      </c>
      <c r="B101" s="68" t="s">
        <v>177</v>
      </c>
      <c r="C101" s="66" t="s">
        <v>67</v>
      </c>
      <c r="D101" s="40" t="s">
        <v>7</v>
      </c>
      <c r="E101" s="40" t="s">
        <v>9</v>
      </c>
      <c r="F101" s="73" t="s">
        <v>176</v>
      </c>
      <c r="G101" s="40"/>
      <c r="H101" s="51">
        <f>SUM(H102)</f>
        <v>450</v>
      </c>
      <c r="I101" s="33"/>
      <c r="K101" s="1"/>
    </row>
    <row r="102" spans="1:11" ht="77.25" customHeight="1">
      <c r="A102" s="11"/>
      <c r="B102" s="68" t="s">
        <v>177</v>
      </c>
      <c r="C102" s="66" t="s">
        <v>67</v>
      </c>
      <c r="D102" s="40" t="s">
        <v>7</v>
      </c>
      <c r="E102" s="40" t="s">
        <v>9</v>
      </c>
      <c r="F102" s="73" t="s">
        <v>176</v>
      </c>
      <c r="G102" s="40" t="s">
        <v>13</v>
      </c>
      <c r="H102" s="51">
        <f>SUM('[1]9'!G241)</f>
        <v>450</v>
      </c>
      <c r="I102" s="33"/>
      <c r="K102" s="1"/>
    </row>
    <row r="103" spans="1:52" s="6" customFormat="1" ht="85.5" customHeight="1">
      <c r="A103" s="11">
        <v>56</v>
      </c>
      <c r="B103" s="68" t="s">
        <v>177</v>
      </c>
      <c r="C103" s="67" t="s">
        <v>172</v>
      </c>
      <c r="D103" s="40" t="s">
        <v>7</v>
      </c>
      <c r="E103" s="40" t="s">
        <v>40</v>
      </c>
      <c r="F103" s="73" t="s">
        <v>176</v>
      </c>
      <c r="G103" s="40"/>
      <c r="H103" s="51">
        <f>SUM(H104)</f>
        <v>340</v>
      </c>
      <c r="I103" s="31"/>
      <c r="J103" s="27"/>
      <c r="K103" s="7"/>
      <c r="L103" s="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12" s="4" customFormat="1" ht="89.25" customHeight="1">
      <c r="A104" s="11">
        <v>58</v>
      </c>
      <c r="B104" s="68" t="s">
        <v>177</v>
      </c>
      <c r="C104" s="67" t="s">
        <v>172</v>
      </c>
      <c r="D104" s="40" t="s">
        <v>7</v>
      </c>
      <c r="E104" s="40" t="s">
        <v>40</v>
      </c>
      <c r="F104" s="73" t="s">
        <v>176</v>
      </c>
      <c r="G104" s="40" t="s">
        <v>13</v>
      </c>
      <c r="H104" s="51">
        <f>SUM('[1]9'!G273)</f>
        <v>340</v>
      </c>
      <c r="I104" s="31"/>
      <c r="J104" s="5"/>
      <c r="K104" s="7"/>
      <c r="L104" s="7"/>
    </row>
    <row r="105" spans="1:12" s="4" customFormat="1" ht="61.5" customHeight="1">
      <c r="A105" s="11"/>
      <c r="B105" s="68" t="s">
        <v>177</v>
      </c>
      <c r="C105" s="66" t="s">
        <v>73</v>
      </c>
      <c r="D105" s="40" t="s">
        <v>7</v>
      </c>
      <c r="E105" s="40" t="s">
        <v>24</v>
      </c>
      <c r="F105" s="73" t="s">
        <v>176</v>
      </c>
      <c r="G105" s="40"/>
      <c r="H105" s="51">
        <f>SUM(H106)</f>
        <v>680</v>
      </c>
      <c r="I105" s="31"/>
      <c r="J105" s="5"/>
      <c r="K105" s="7"/>
      <c r="L105" s="7"/>
    </row>
    <row r="106" spans="1:12" s="4" customFormat="1" ht="75" customHeight="1">
      <c r="A106" s="11"/>
      <c r="B106" s="68" t="s">
        <v>177</v>
      </c>
      <c r="C106" s="66" t="s">
        <v>73</v>
      </c>
      <c r="D106" s="40" t="s">
        <v>7</v>
      </c>
      <c r="E106" s="40" t="s">
        <v>24</v>
      </c>
      <c r="F106" s="73" t="s">
        <v>176</v>
      </c>
      <c r="G106" s="40" t="s">
        <v>17</v>
      </c>
      <c r="H106" s="51">
        <f>SUM('[1]9'!G355)</f>
        <v>680</v>
      </c>
      <c r="I106" s="31"/>
      <c r="J106" s="5"/>
      <c r="K106" s="7"/>
      <c r="L106" s="7"/>
    </row>
    <row r="107" spans="1:12" s="4" customFormat="1" ht="75" customHeight="1">
      <c r="A107" s="11">
        <v>59</v>
      </c>
      <c r="B107" s="19" t="s">
        <v>149</v>
      </c>
      <c r="C107" s="54" t="s">
        <v>47</v>
      </c>
      <c r="D107" s="40" t="s">
        <v>7</v>
      </c>
      <c r="E107" s="40" t="s">
        <v>24</v>
      </c>
      <c r="F107" s="40" t="s">
        <v>78</v>
      </c>
      <c r="G107" s="40"/>
      <c r="H107" s="51">
        <f>SUM(H108:H109)</f>
        <v>100</v>
      </c>
      <c r="I107" s="31"/>
      <c r="J107" s="5"/>
      <c r="K107" s="7"/>
      <c r="L107" s="7"/>
    </row>
    <row r="108" spans="1:12" s="4" customFormat="1" ht="89.25" customHeight="1">
      <c r="A108" s="11">
        <v>60</v>
      </c>
      <c r="B108" s="19" t="s">
        <v>149</v>
      </c>
      <c r="C108" s="66" t="s">
        <v>73</v>
      </c>
      <c r="D108" s="40" t="s">
        <v>7</v>
      </c>
      <c r="E108" s="40" t="s">
        <v>24</v>
      </c>
      <c r="F108" s="40" t="s">
        <v>78</v>
      </c>
      <c r="G108" s="40" t="s">
        <v>12</v>
      </c>
      <c r="H108" s="51">
        <f>SUM('[1]9'!G378)</f>
        <v>73.6</v>
      </c>
      <c r="I108" s="31"/>
      <c r="J108" s="5"/>
      <c r="K108" s="7"/>
      <c r="L108" s="7"/>
    </row>
    <row r="109" spans="1:12" s="4" customFormat="1" ht="87.75" customHeight="1">
      <c r="A109" s="11">
        <v>61</v>
      </c>
      <c r="B109" s="19" t="s">
        <v>149</v>
      </c>
      <c r="C109" s="54"/>
      <c r="D109" s="40" t="s">
        <v>7</v>
      </c>
      <c r="E109" s="40" t="s">
        <v>24</v>
      </c>
      <c r="F109" s="40" t="s">
        <v>78</v>
      </c>
      <c r="G109" s="40" t="s">
        <v>13</v>
      </c>
      <c r="H109" s="51">
        <f>SUM('[1]9'!G381)</f>
        <v>26.4</v>
      </c>
      <c r="I109" s="33"/>
      <c r="J109" s="5"/>
      <c r="K109" s="7"/>
      <c r="L109" s="7"/>
    </row>
    <row r="110" spans="1:12" s="4" customFormat="1" ht="75.75" customHeight="1">
      <c r="A110" s="9"/>
      <c r="B110" s="19" t="s">
        <v>114</v>
      </c>
      <c r="C110" s="54" t="s">
        <v>47</v>
      </c>
      <c r="D110" s="40" t="s">
        <v>7</v>
      </c>
      <c r="E110" s="40" t="s">
        <v>24</v>
      </c>
      <c r="F110" s="40" t="s">
        <v>61</v>
      </c>
      <c r="G110" s="40"/>
      <c r="H110" s="51">
        <f>SUM(H111+H112+H113)</f>
        <v>1533</v>
      </c>
      <c r="I110" s="33"/>
      <c r="J110" s="5"/>
      <c r="K110" s="7"/>
      <c r="L110" s="7"/>
    </row>
    <row r="111" spans="1:12" ht="72.75" customHeight="1">
      <c r="A111" s="9">
        <v>64</v>
      </c>
      <c r="B111" s="19" t="s">
        <v>45</v>
      </c>
      <c r="C111" s="66" t="s">
        <v>67</v>
      </c>
      <c r="D111" s="40" t="s">
        <v>7</v>
      </c>
      <c r="E111" s="40" t="s">
        <v>9</v>
      </c>
      <c r="F111" s="40" t="s">
        <v>188</v>
      </c>
      <c r="G111" s="40" t="s">
        <v>12</v>
      </c>
      <c r="H111" s="51">
        <f>SUM('[1]7'!E259)</f>
        <v>64.9</v>
      </c>
      <c r="I111" s="31"/>
      <c r="J111" s="27"/>
      <c r="K111" s="3"/>
      <c r="L111" s="3"/>
    </row>
    <row r="112" spans="1:12" ht="74.25" customHeight="1">
      <c r="A112" s="9"/>
      <c r="B112" s="19" t="s">
        <v>45</v>
      </c>
      <c r="C112" s="66" t="s">
        <v>64</v>
      </c>
      <c r="D112" s="40" t="s">
        <v>7</v>
      </c>
      <c r="E112" s="40" t="s">
        <v>24</v>
      </c>
      <c r="F112" s="40" t="s">
        <v>61</v>
      </c>
      <c r="G112" s="40" t="s">
        <v>12</v>
      </c>
      <c r="H112" s="51">
        <f>SUM('[1]9'!G386)</f>
        <v>506.4</v>
      </c>
      <c r="I112" s="31"/>
      <c r="J112" s="27"/>
      <c r="K112" s="3"/>
      <c r="L112" s="3"/>
    </row>
    <row r="113" spans="1:12" ht="79.5" customHeight="1">
      <c r="A113" s="9"/>
      <c r="B113" s="19" t="s">
        <v>45</v>
      </c>
      <c r="C113" s="66" t="s">
        <v>67</v>
      </c>
      <c r="D113" s="40" t="s">
        <v>7</v>
      </c>
      <c r="E113" s="40" t="s">
        <v>24</v>
      </c>
      <c r="F113" s="40" t="s">
        <v>61</v>
      </c>
      <c r="G113" s="40" t="s">
        <v>13</v>
      </c>
      <c r="H113" s="51">
        <f>SUM('[1]9'!G389)</f>
        <v>961.7</v>
      </c>
      <c r="I113" s="31"/>
      <c r="J113" s="27"/>
      <c r="K113" s="3"/>
      <c r="L113" s="3"/>
    </row>
    <row r="114" spans="1:12" ht="78" customHeight="1">
      <c r="A114" s="9"/>
      <c r="B114" s="19" t="s">
        <v>45</v>
      </c>
      <c r="C114" s="66" t="s">
        <v>67</v>
      </c>
      <c r="D114" s="40" t="s">
        <v>7</v>
      </c>
      <c r="E114" s="40" t="s">
        <v>9</v>
      </c>
      <c r="F114" s="40" t="s">
        <v>150</v>
      </c>
      <c r="G114" s="40" t="s">
        <v>13</v>
      </c>
      <c r="H114" s="51">
        <f>SUM('[1]9'!G244+'[1]9'!G248)</f>
        <v>1536.4</v>
      </c>
      <c r="I114" s="31"/>
      <c r="J114" s="27"/>
      <c r="K114" s="3"/>
      <c r="L114" s="3"/>
    </row>
    <row r="115" spans="1:12" ht="81.75" customHeight="1">
      <c r="A115" s="9"/>
      <c r="B115" s="19" t="s">
        <v>191</v>
      </c>
      <c r="C115" s="66"/>
      <c r="D115" s="40" t="s">
        <v>7</v>
      </c>
      <c r="E115" s="40" t="s">
        <v>24</v>
      </c>
      <c r="F115" s="73" t="s">
        <v>95</v>
      </c>
      <c r="G115" s="40"/>
      <c r="H115" s="51">
        <f>SUM(H116:H117)</f>
        <v>4.4</v>
      </c>
      <c r="I115" s="31"/>
      <c r="J115" s="27"/>
      <c r="K115" s="3"/>
      <c r="L115" s="3"/>
    </row>
    <row r="116" spans="1:12" ht="84.75" customHeight="1">
      <c r="A116" s="14"/>
      <c r="B116" s="19" t="s">
        <v>191</v>
      </c>
      <c r="C116" s="66"/>
      <c r="D116" s="40" t="s">
        <v>7</v>
      </c>
      <c r="E116" s="40" t="s">
        <v>24</v>
      </c>
      <c r="F116" s="73" t="s">
        <v>95</v>
      </c>
      <c r="G116" s="40" t="s">
        <v>12</v>
      </c>
      <c r="H116" s="51">
        <f>SUM('[1]9'!G371)</f>
        <v>0.5</v>
      </c>
      <c r="I116" s="33"/>
      <c r="J116" s="27"/>
      <c r="K116" s="3"/>
      <c r="L116" s="3"/>
    </row>
    <row r="117" spans="1:12" ht="78.75" customHeight="1">
      <c r="A117" s="15"/>
      <c r="B117" s="19" t="s">
        <v>191</v>
      </c>
      <c r="C117" s="66"/>
      <c r="D117" s="40" t="s">
        <v>7</v>
      </c>
      <c r="E117" s="40" t="s">
        <v>24</v>
      </c>
      <c r="F117" s="73" t="s">
        <v>95</v>
      </c>
      <c r="G117" s="40" t="s">
        <v>13</v>
      </c>
      <c r="H117" s="51">
        <f>SUM('[1]9'!G374)</f>
        <v>3.9</v>
      </c>
      <c r="I117" s="25"/>
      <c r="J117" s="27"/>
      <c r="K117" s="3"/>
      <c r="L117" s="3"/>
    </row>
    <row r="118" spans="2:8" ht="79.5" customHeight="1">
      <c r="B118" s="19" t="s">
        <v>190</v>
      </c>
      <c r="C118" s="66"/>
      <c r="D118" s="40" t="s">
        <v>7</v>
      </c>
      <c r="E118" s="40" t="s">
        <v>10</v>
      </c>
      <c r="F118" s="73" t="s">
        <v>86</v>
      </c>
      <c r="G118" s="40"/>
      <c r="H118" s="51">
        <f>SUM(H119)</f>
        <v>2</v>
      </c>
    </row>
    <row r="119" spans="1:8" s="8" customFormat="1" ht="81.75" customHeight="1">
      <c r="A119" s="1"/>
      <c r="B119" s="19" t="s">
        <v>190</v>
      </c>
      <c r="C119" s="66"/>
      <c r="D119" s="40" t="s">
        <v>7</v>
      </c>
      <c r="E119" s="40" t="s">
        <v>10</v>
      </c>
      <c r="F119" s="73" t="s">
        <v>86</v>
      </c>
      <c r="G119" s="40" t="s">
        <v>12</v>
      </c>
      <c r="H119" s="51">
        <f>SUM('[1]9'!G296)</f>
        <v>2</v>
      </c>
    </row>
    <row r="120" spans="2:8" ht="72.75" customHeight="1">
      <c r="B120" s="20" t="s">
        <v>107</v>
      </c>
      <c r="C120" s="66" t="s">
        <v>67</v>
      </c>
      <c r="D120" s="40" t="s">
        <v>7</v>
      </c>
      <c r="E120" s="40" t="s">
        <v>24</v>
      </c>
      <c r="F120" s="40" t="s">
        <v>62</v>
      </c>
      <c r="G120" s="40" t="s">
        <v>12</v>
      </c>
      <c r="H120" s="51">
        <f>SUM('[1]9'!G393)</f>
        <v>498</v>
      </c>
    </row>
    <row r="121" spans="2:8" ht="60">
      <c r="B121" s="20" t="s">
        <v>107</v>
      </c>
      <c r="C121" s="66" t="s">
        <v>67</v>
      </c>
      <c r="D121" s="40" t="s">
        <v>7</v>
      </c>
      <c r="E121" s="40" t="s">
        <v>24</v>
      </c>
      <c r="F121" s="40" t="s">
        <v>62</v>
      </c>
      <c r="G121" s="40" t="s">
        <v>13</v>
      </c>
      <c r="H121" s="51">
        <f>SUM('[1]9'!G396)</f>
        <v>4121.2</v>
      </c>
    </row>
    <row r="122" spans="2:8" ht="71.25" customHeight="1">
      <c r="B122" s="19" t="s">
        <v>106</v>
      </c>
      <c r="C122" s="66" t="s">
        <v>73</v>
      </c>
      <c r="D122" s="40" t="s">
        <v>7</v>
      </c>
      <c r="E122" s="40" t="s">
        <v>24</v>
      </c>
      <c r="F122" s="40" t="s">
        <v>63</v>
      </c>
      <c r="G122" s="40" t="s">
        <v>12</v>
      </c>
      <c r="H122" s="51">
        <f>SUM('[1]9'!G400)</f>
        <v>145</v>
      </c>
    </row>
    <row r="123" spans="2:8" ht="69.75" customHeight="1">
      <c r="B123" s="68" t="s">
        <v>151</v>
      </c>
      <c r="C123" s="67" t="s">
        <v>172</v>
      </c>
      <c r="D123" s="40" t="s">
        <v>7</v>
      </c>
      <c r="E123" s="40" t="s">
        <v>43</v>
      </c>
      <c r="F123" s="40" t="s">
        <v>180</v>
      </c>
      <c r="G123" s="40" t="s">
        <v>13</v>
      </c>
      <c r="H123" s="51">
        <f>SUM('[1]9'!G413)</f>
        <v>550</v>
      </c>
    </row>
    <row r="124" spans="2:8" ht="33" customHeight="1">
      <c r="B124" s="21" t="s">
        <v>36</v>
      </c>
      <c r="C124" s="71"/>
      <c r="D124" s="40" t="s">
        <v>7</v>
      </c>
      <c r="E124" s="40"/>
      <c r="F124" s="40"/>
      <c r="G124" s="40"/>
      <c r="H124" s="51">
        <f>H56+H98</f>
        <v>264585.19999999995</v>
      </c>
    </row>
    <row r="125" spans="2:8" ht="75">
      <c r="B125" s="68" t="s">
        <v>175</v>
      </c>
      <c r="C125" s="71" t="s">
        <v>96</v>
      </c>
      <c r="D125" s="40" t="s">
        <v>97</v>
      </c>
      <c r="E125" s="40" t="s">
        <v>159</v>
      </c>
      <c r="F125" s="40" t="s">
        <v>192</v>
      </c>
      <c r="G125" s="40" t="s">
        <v>12</v>
      </c>
      <c r="H125" s="51">
        <f>SUM('[1]9'!G442)</f>
        <v>472</v>
      </c>
    </row>
    <row r="126" spans="2:8" ht="75">
      <c r="B126" s="68" t="s">
        <v>175</v>
      </c>
      <c r="C126" s="71" t="s">
        <v>96</v>
      </c>
      <c r="D126" s="40" t="s">
        <v>97</v>
      </c>
      <c r="E126" s="40" t="s">
        <v>159</v>
      </c>
      <c r="F126" s="40" t="s">
        <v>176</v>
      </c>
      <c r="G126" s="40"/>
      <c r="H126" s="51">
        <f>SUM(H127)</f>
        <v>120</v>
      </c>
    </row>
    <row r="127" spans="2:8" ht="75">
      <c r="B127" s="68" t="s">
        <v>177</v>
      </c>
      <c r="C127" s="71" t="s">
        <v>96</v>
      </c>
      <c r="D127" s="40" t="s">
        <v>97</v>
      </c>
      <c r="E127" s="40" t="s">
        <v>159</v>
      </c>
      <c r="F127" s="40" t="s">
        <v>176</v>
      </c>
      <c r="G127" s="40" t="s">
        <v>17</v>
      </c>
      <c r="H127" s="51">
        <f>SUM('[1]9'!G447)</f>
        <v>120</v>
      </c>
    </row>
    <row r="128" spans="2:8" ht="80.25" customHeight="1">
      <c r="B128" s="68" t="s">
        <v>177</v>
      </c>
      <c r="C128" s="71" t="s">
        <v>160</v>
      </c>
      <c r="D128" s="40" t="s">
        <v>97</v>
      </c>
      <c r="E128" s="40" t="s">
        <v>30</v>
      </c>
      <c r="F128" s="40" t="s">
        <v>176</v>
      </c>
      <c r="G128" s="40"/>
      <c r="H128" s="51">
        <f>SUM(H129)</f>
        <v>350</v>
      </c>
    </row>
    <row r="129" spans="2:8" ht="84" customHeight="1">
      <c r="B129" s="68" t="s">
        <v>177</v>
      </c>
      <c r="C129" s="71" t="s">
        <v>160</v>
      </c>
      <c r="D129" s="40" t="s">
        <v>97</v>
      </c>
      <c r="E129" s="40" t="s">
        <v>30</v>
      </c>
      <c r="F129" s="40" t="s">
        <v>176</v>
      </c>
      <c r="G129" s="40" t="s">
        <v>17</v>
      </c>
      <c r="H129" s="51">
        <f>SUM('[1]9'!G473)</f>
        <v>350</v>
      </c>
    </row>
    <row r="130" spans="2:8" ht="75">
      <c r="B130" s="68" t="s">
        <v>158</v>
      </c>
      <c r="C130" s="54"/>
      <c r="D130" s="40" t="s">
        <v>97</v>
      </c>
      <c r="E130" s="40"/>
      <c r="F130" s="40" t="s">
        <v>95</v>
      </c>
      <c r="G130" s="40"/>
      <c r="H130" s="51">
        <f>SUM(H131:H132)</f>
        <v>250.7</v>
      </c>
    </row>
    <row r="131" spans="2:8" ht="87" customHeight="1">
      <c r="B131" s="68" t="s">
        <v>158</v>
      </c>
      <c r="C131" s="71" t="s">
        <v>96</v>
      </c>
      <c r="D131" s="40" t="s">
        <v>97</v>
      </c>
      <c r="E131" s="40" t="s">
        <v>159</v>
      </c>
      <c r="F131" s="40" t="s">
        <v>95</v>
      </c>
      <c r="G131" s="40" t="s">
        <v>12</v>
      </c>
      <c r="H131" s="51">
        <f>SUM('[1]9'!G452)</f>
        <v>54.2</v>
      </c>
    </row>
    <row r="132" spans="2:8" ht="75">
      <c r="B132" s="68" t="s">
        <v>158</v>
      </c>
      <c r="C132" s="71" t="s">
        <v>160</v>
      </c>
      <c r="D132" s="40" t="s">
        <v>97</v>
      </c>
      <c r="E132" s="40" t="s">
        <v>30</v>
      </c>
      <c r="F132" s="40" t="s">
        <v>95</v>
      </c>
      <c r="G132" s="40" t="s">
        <v>12</v>
      </c>
      <c r="H132" s="51">
        <f>SUM('[1]9'!G478)</f>
        <v>196.5</v>
      </c>
    </row>
    <row r="133" spans="2:8" ht="78.75" customHeight="1">
      <c r="B133" s="68" t="s">
        <v>190</v>
      </c>
      <c r="C133" s="71" t="s">
        <v>96</v>
      </c>
      <c r="D133" s="40" t="s">
        <v>97</v>
      </c>
      <c r="E133" s="40" t="s">
        <v>10</v>
      </c>
      <c r="F133" s="40" t="s">
        <v>86</v>
      </c>
      <c r="G133" s="40" t="s">
        <v>12</v>
      </c>
      <c r="H133" s="51">
        <f>SUM('[1]9'!G493)</f>
        <v>2</v>
      </c>
    </row>
    <row r="134" spans="2:8" ht="60">
      <c r="B134" s="69" t="s">
        <v>115</v>
      </c>
      <c r="C134" s="71" t="s">
        <v>96</v>
      </c>
      <c r="D134" s="40" t="s">
        <v>97</v>
      </c>
      <c r="E134" s="40"/>
      <c r="F134" s="40"/>
      <c r="G134" s="40"/>
      <c r="H134" s="51">
        <f>H135</f>
        <v>33836.200000000004</v>
      </c>
    </row>
    <row r="135" spans="2:8" ht="66" customHeight="1">
      <c r="B135" s="68" t="s">
        <v>100</v>
      </c>
      <c r="C135" s="71" t="s">
        <v>96</v>
      </c>
      <c r="D135" s="40" t="s">
        <v>97</v>
      </c>
      <c r="E135" s="40"/>
      <c r="F135" s="40"/>
      <c r="G135" s="40"/>
      <c r="H135" s="51">
        <f>H136+H137+H138</f>
        <v>33836.200000000004</v>
      </c>
    </row>
    <row r="136" spans="2:8" ht="60">
      <c r="B136" s="68" t="s">
        <v>100</v>
      </c>
      <c r="C136" s="71" t="s">
        <v>96</v>
      </c>
      <c r="D136" s="40" t="s">
        <v>97</v>
      </c>
      <c r="E136" s="40" t="s">
        <v>98</v>
      </c>
      <c r="F136" s="73" t="s">
        <v>133</v>
      </c>
      <c r="G136" s="40" t="s">
        <v>12</v>
      </c>
      <c r="H136" s="51">
        <f>SUM('[1]9'!G502)</f>
        <v>7902.4</v>
      </c>
    </row>
    <row r="137" spans="2:8" ht="60">
      <c r="B137" s="68" t="s">
        <v>100</v>
      </c>
      <c r="C137" s="71" t="s">
        <v>96</v>
      </c>
      <c r="D137" s="40" t="s">
        <v>97</v>
      </c>
      <c r="E137" s="40" t="s">
        <v>98</v>
      </c>
      <c r="F137" s="73" t="s">
        <v>134</v>
      </c>
      <c r="G137" s="40" t="s">
        <v>71</v>
      </c>
      <c r="H137" s="51">
        <f>SUM('[1]9'!G506)</f>
        <v>25674.4</v>
      </c>
    </row>
    <row r="138" spans="2:8" ht="60">
      <c r="B138" s="68" t="s">
        <v>100</v>
      </c>
      <c r="C138" s="71" t="s">
        <v>96</v>
      </c>
      <c r="D138" s="40" t="s">
        <v>97</v>
      </c>
      <c r="E138" s="40" t="s">
        <v>98</v>
      </c>
      <c r="F138" s="73" t="s">
        <v>135</v>
      </c>
      <c r="G138" s="46" t="s">
        <v>71</v>
      </c>
      <c r="H138" s="75">
        <f>SUM('[1]9'!G512)</f>
        <v>259.4</v>
      </c>
    </row>
    <row r="139" spans="2:8" ht="42" customHeight="1">
      <c r="B139" s="82" t="s">
        <v>157</v>
      </c>
      <c r="C139" s="71"/>
      <c r="D139" s="46" t="s">
        <v>97</v>
      </c>
      <c r="E139" s="46"/>
      <c r="F139" s="83"/>
      <c r="G139" s="46"/>
      <c r="H139" s="51">
        <f>SUM(H134+H133+H130+H128+H126+H125)</f>
        <v>35030.9</v>
      </c>
    </row>
    <row r="140" spans="2:8" ht="75">
      <c r="B140" s="68" t="s">
        <v>175</v>
      </c>
      <c r="C140" s="54" t="s">
        <v>33</v>
      </c>
      <c r="D140" s="46" t="s">
        <v>28</v>
      </c>
      <c r="E140" s="46" t="s">
        <v>161</v>
      </c>
      <c r="F140" s="46" t="s">
        <v>176</v>
      </c>
      <c r="G140" s="46"/>
      <c r="H140" s="75">
        <f>SUM(H141:H142)</f>
        <v>520</v>
      </c>
    </row>
    <row r="141" spans="2:8" ht="75">
      <c r="B141" s="68" t="s">
        <v>177</v>
      </c>
      <c r="C141" s="54" t="s">
        <v>33</v>
      </c>
      <c r="D141" s="46" t="s">
        <v>28</v>
      </c>
      <c r="E141" s="46" t="s">
        <v>161</v>
      </c>
      <c r="F141" s="46" t="s">
        <v>176</v>
      </c>
      <c r="G141" s="46" t="s">
        <v>17</v>
      </c>
      <c r="H141" s="75">
        <f>SUM('[1]9'!G544)</f>
        <v>420</v>
      </c>
    </row>
    <row r="142" spans="2:8" ht="75">
      <c r="B142" s="68" t="s">
        <v>177</v>
      </c>
      <c r="C142" s="54" t="s">
        <v>33</v>
      </c>
      <c r="D142" s="46" t="s">
        <v>28</v>
      </c>
      <c r="E142" s="46" t="s">
        <v>161</v>
      </c>
      <c r="F142" s="46" t="s">
        <v>176</v>
      </c>
      <c r="G142" s="46" t="s">
        <v>12</v>
      </c>
      <c r="H142" s="75">
        <f>SUM('[1]9'!G548)</f>
        <v>100</v>
      </c>
    </row>
    <row r="143" spans="2:8" ht="75">
      <c r="B143" s="68" t="s">
        <v>177</v>
      </c>
      <c r="C143" s="54" t="s">
        <v>85</v>
      </c>
      <c r="D143" s="46" t="s">
        <v>28</v>
      </c>
      <c r="E143" s="46" t="s">
        <v>30</v>
      </c>
      <c r="F143" s="46" t="s">
        <v>176</v>
      </c>
      <c r="G143" s="46"/>
      <c r="H143" s="75">
        <f>SUM(H144)</f>
        <v>160</v>
      </c>
    </row>
    <row r="144" spans="2:8" ht="75">
      <c r="B144" s="68" t="s">
        <v>177</v>
      </c>
      <c r="C144" s="54" t="s">
        <v>85</v>
      </c>
      <c r="D144" s="46" t="s">
        <v>28</v>
      </c>
      <c r="E144" s="46" t="s">
        <v>30</v>
      </c>
      <c r="F144" s="46" t="s">
        <v>176</v>
      </c>
      <c r="G144" s="46" t="s">
        <v>17</v>
      </c>
      <c r="H144" s="75">
        <f>SUM('[1]9'!G649)</f>
        <v>160</v>
      </c>
    </row>
    <row r="145" spans="2:8" ht="75">
      <c r="B145" s="68" t="s">
        <v>177</v>
      </c>
      <c r="C145" s="81" t="s">
        <v>162</v>
      </c>
      <c r="D145" s="46" t="s">
        <v>28</v>
      </c>
      <c r="E145" s="46" t="s">
        <v>163</v>
      </c>
      <c r="F145" s="46" t="s">
        <v>176</v>
      </c>
      <c r="G145" s="46"/>
      <c r="H145" s="75">
        <f>SUM(H146)</f>
        <v>75</v>
      </c>
    </row>
    <row r="146" spans="2:8" ht="75">
      <c r="B146" s="68" t="s">
        <v>177</v>
      </c>
      <c r="C146" s="81" t="s">
        <v>162</v>
      </c>
      <c r="D146" s="46" t="s">
        <v>28</v>
      </c>
      <c r="E146" s="46" t="s">
        <v>163</v>
      </c>
      <c r="F146" s="46" t="s">
        <v>176</v>
      </c>
      <c r="G146" s="46" t="s">
        <v>17</v>
      </c>
      <c r="H146" s="75">
        <f>SUM('[1]9'!G854)</f>
        <v>75</v>
      </c>
    </row>
    <row r="147" spans="2:8" ht="30">
      <c r="B147" s="36" t="s">
        <v>116</v>
      </c>
      <c r="C147" s="54" t="s">
        <v>33</v>
      </c>
      <c r="D147" s="46" t="s">
        <v>28</v>
      </c>
      <c r="E147" s="46" t="s">
        <v>11</v>
      </c>
      <c r="F147" s="46" t="s">
        <v>27</v>
      </c>
      <c r="G147" s="46"/>
      <c r="H147" s="76">
        <f>H148+H149+H150+H151</f>
        <v>335.5</v>
      </c>
    </row>
    <row r="148" spans="2:8" ht="60">
      <c r="B148" s="36" t="s">
        <v>117</v>
      </c>
      <c r="C148" s="54" t="s">
        <v>33</v>
      </c>
      <c r="D148" s="46" t="s">
        <v>28</v>
      </c>
      <c r="E148" s="46" t="s">
        <v>11</v>
      </c>
      <c r="F148" s="46" t="s">
        <v>83</v>
      </c>
      <c r="G148" s="46" t="s">
        <v>12</v>
      </c>
      <c r="H148" s="51">
        <f>SUM('[1]9'!G781)</f>
        <v>18</v>
      </c>
    </row>
    <row r="149" spans="2:8" ht="120">
      <c r="B149" s="23" t="s">
        <v>118</v>
      </c>
      <c r="C149" s="54" t="s">
        <v>33</v>
      </c>
      <c r="D149" s="46" t="s">
        <v>28</v>
      </c>
      <c r="E149" s="46" t="s">
        <v>11</v>
      </c>
      <c r="F149" s="46" t="s">
        <v>81</v>
      </c>
      <c r="G149" s="46" t="s">
        <v>12</v>
      </c>
      <c r="H149" s="51">
        <f>SUM('[1]9'!G785)</f>
        <v>190</v>
      </c>
    </row>
    <row r="150" spans="2:8" ht="75">
      <c r="B150" s="20" t="s">
        <v>119</v>
      </c>
      <c r="C150" s="54" t="s">
        <v>33</v>
      </c>
      <c r="D150" s="46" t="s">
        <v>28</v>
      </c>
      <c r="E150" s="46" t="s">
        <v>11</v>
      </c>
      <c r="F150" s="46" t="s">
        <v>82</v>
      </c>
      <c r="G150" s="46" t="s">
        <v>12</v>
      </c>
      <c r="H150" s="51">
        <f>SUM('[1]9'!G789)</f>
        <v>120.5</v>
      </c>
    </row>
    <row r="151" spans="2:8" ht="60">
      <c r="B151" s="77" t="s">
        <v>136</v>
      </c>
      <c r="C151" s="54" t="s">
        <v>33</v>
      </c>
      <c r="D151" s="46" t="s">
        <v>28</v>
      </c>
      <c r="E151" s="46" t="s">
        <v>11</v>
      </c>
      <c r="F151" s="46" t="s">
        <v>99</v>
      </c>
      <c r="G151" s="46" t="s">
        <v>12</v>
      </c>
      <c r="H151" s="51">
        <f>SUM('[1]9'!G793)</f>
        <v>7</v>
      </c>
    </row>
    <row r="152" spans="2:8" ht="75">
      <c r="B152" s="52" t="s">
        <v>120</v>
      </c>
      <c r="C152" s="54" t="s">
        <v>33</v>
      </c>
      <c r="D152" s="78" t="s">
        <v>28</v>
      </c>
      <c r="E152" s="78" t="s">
        <v>22</v>
      </c>
      <c r="F152" s="73" t="s">
        <v>152</v>
      </c>
      <c r="G152" s="78" t="s">
        <v>12</v>
      </c>
      <c r="H152" s="79">
        <f>SUM('[1]7'!E278)</f>
        <v>43911.3</v>
      </c>
    </row>
    <row r="153" spans="2:8" ht="60">
      <c r="B153" s="68" t="s">
        <v>140</v>
      </c>
      <c r="C153" s="54" t="s">
        <v>33</v>
      </c>
      <c r="D153" s="46" t="s">
        <v>28</v>
      </c>
      <c r="E153" s="46" t="s">
        <v>30</v>
      </c>
      <c r="F153" s="46"/>
      <c r="G153" s="46"/>
      <c r="H153" s="51">
        <f>H154</f>
        <v>51</v>
      </c>
    </row>
    <row r="154" spans="2:8" ht="75">
      <c r="B154" s="52" t="s">
        <v>121</v>
      </c>
      <c r="C154" s="54" t="s">
        <v>33</v>
      </c>
      <c r="D154" s="46" t="s">
        <v>28</v>
      </c>
      <c r="E154" s="46" t="s">
        <v>30</v>
      </c>
      <c r="F154" s="46" t="s">
        <v>80</v>
      </c>
      <c r="G154" s="46" t="s">
        <v>12</v>
      </c>
      <c r="H154" s="51">
        <f>SUM('[1]9'!G646)</f>
        <v>51</v>
      </c>
    </row>
    <row r="155" spans="2:8" ht="60">
      <c r="B155" s="20" t="s">
        <v>107</v>
      </c>
      <c r="C155" s="54" t="s">
        <v>33</v>
      </c>
      <c r="D155" s="46" t="s">
        <v>28</v>
      </c>
      <c r="E155" s="46" t="s">
        <v>30</v>
      </c>
      <c r="F155" s="46" t="s">
        <v>62</v>
      </c>
      <c r="G155" s="46" t="s">
        <v>12</v>
      </c>
      <c r="H155" s="51">
        <f>SUM('[1]9'!G675)</f>
        <v>3390.3</v>
      </c>
    </row>
    <row r="156" spans="2:8" ht="75">
      <c r="B156" s="20" t="s">
        <v>122</v>
      </c>
      <c r="C156" s="54" t="s">
        <v>33</v>
      </c>
      <c r="D156" s="46" t="s">
        <v>28</v>
      </c>
      <c r="E156" s="46" t="s">
        <v>41</v>
      </c>
      <c r="F156" s="46" t="s">
        <v>84</v>
      </c>
      <c r="G156" s="46"/>
      <c r="H156" s="51">
        <f>SUM(H157)</f>
        <v>9</v>
      </c>
    </row>
    <row r="157" spans="2:8" ht="75">
      <c r="B157" s="20" t="s">
        <v>122</v>
      </c>
      <c r="C157" s="54" t="s">
        <v>33</v>
      </c>
      <c r="D157" s="46" t="s">
        <v>28</v>
      </c>
      <c r="E157" s="46" t="s">
        <v>41</v>
      </c>
      <c r="F157" s="46" t="s">
        <v>84</v>
      </c>
      <c r="G157" s="46" t="s">
        <v>12</v>
      </c>
      <c r="H157" s="51">
        <f>SUM('[1]9'!G718)</f>
        <v>9</v>
      </c>
    </row>
    <row r="158" spans="2:8" ht="75">
      <c r="B158" s="19" t="s">
        <v>141</v>
      </c>
      <c r="C158" s="54" t="s">
        <v>85</v>
      </c>
      <c r="D158" s="40" t="s">
        <v>28</v>
      </c>
      <c r="E158" s="40" t="s">
        <v>30</v>
      </c>
      <c r="F158" s="40" t="s">
        <v>78</v>
      </c>
      <c r="G158" s="40" t="s">
        <v>12</v>
      </c>
      <c r="H158" s="56">
        <f>SUM('[1]9'!G659)</f>
        <v>7.2</v>
      </c>
    </row>
    <row r="159" spans="2:8" ht="75">
      <c r="B159" s="19" t="s">
        <v>141</v>
      </c>
      <c r="C159" s="54" t="s">
        <v>85</v>
      </c>
      <c r="D159" s="40" t="s">
        <v>28</v>
      </c>
      <c r="E159" s="40" t="s">
        <v>9</v>
      </c>
      <c r="F159" s="73" t="s">
        <v>153</v>
      </c>
      <c r="G159" s="40" t="s">
        <v>12</v>
      </c>
      <c r="H159" s="56">
        <f>SUM('[1]7'!E225+'[1]7'!E222)</f>
        <v>1870.6999999999998</v>
      </c>
    </row>
    <row r="160" spans="2:8" ht="75">
      <c r="B160" s="19" t="s">
        <v>154</v>
      </c>
      <c r="C160" s="54" t="s">
        <v>33</v>
      </c>
      <c r="D160" s="40" t="s">
        <v>28</v>
      </c>
      <c r="E160" s="40" t="s">
        <v>30</v>
      </c>
      <c r="F160" s="40" t="s">
        <v>79</v>
      </c>
      <c r="G160" s="40" t="s">
        <v>12</v>
      </c>
      <c r="H160" s="51">
        <f>SUM('[1]9'!G663)</f>
        <v>1348.8</v>
      </c>
    </row>
    <row r="161" spans="2:8" ht="60">
      <c r="B161" s="19" t="s">
        <v>155</v>
      </c>
      <c r="C161" s="54" t="s">
        <v>33</v>
      </c>
      <c r="D161" s="40" t="s">
        <v>28</v>
      </c>
      <c r="E161" s="40" t="s">
        <v>87</v>
      </c>
      <c r="F161" s="40" t="s">
        <v>88</v>
      </c>
      <c r="G161" s="40" t="s">
        <v>12</v>
      </c>
      <c r="H161" s="75">
        <f>SUM('[1]9'!G692)</f>
        <v>85</v>
      </c>
    </row>
    <row r="162" spans="2:8" ht="75">
      <c r="B162" s="19" t="s">
        <v>190</v>
      </c>
      <c r="C162" s="54" t="s">
        <v>85</v>
      </c>
      <c r="D162" s="46" t="s">
        <v>28</v>
      </c>
      <c r="E162" s="46" t="s">
        <v>10</v>
      </c>
      <c r="F162" s="46" t="s">
        <v>86</v>
      </c>
      <c r="G162" s="46" t="s">
        <v>12</v>
      </c>
      <c r="H162" s="75">
        <f>SUM('[1]9'!G774)</f>
        <v>8</v>
      </c>
    </row>
    <row r="163" spans="2:8" ht="60">
      <c r="B163" s="20" t="s">
        <v>123</v>
      </c>
      <c r="C163" s="54"/>
      <c r="D163" s="46" t="s">
        <v>28</v>
      </c>
      <c r="E163" s="46" t="s">
        <v>30</v>
      </c>
      <c r="F163" s="46" t="s">
        <v>95</v>
      </c>
      <c r="G163" s="46"/>
      <c r="H163" s="75">
        <f>SUM(H164+H165+H166)</f>
        <v>1059</v>
      </c>
    </row>
    <row r="164" spans="2:8" ht="60">
      <c r="B164" s="20" t="s">
        <v>123</v>
      </c>
      <c r="C164" s="54" t="s">
        <v>33</v>
      </c>
      <c r="D164" s="46" t="s">
        <v>28</v>
      </c>
      <c r="E164" s="46" t="s">
        <v>30</v>
      </c>
      <c r="F164" s="46" t="s">
        <v>95</v>
      </c>
      <c r="G164" s="46" t="s">
        <v>12</v>
      </c>
      <c r="H164" s="51">
        <f>SUM('[1]9'!G654)</f>
        <v>1045.5</v>
      </c>
    </row>
    <row r="165" spans="2:8" ht="60">
      <c r="B165" s="20" t="s">
        <v>123</v>
      </c>
      <c r="C165" s="54" t="s">
        <v>33</v>
      </c>
      <c r="D165" s="46" t="s">
        <v>28</v>
      </c>
      <c r="E165" s="46" t="s">
        <v>161</v>
      </c>
      <c r="F165" s="46" t="s">
        <v>95</v>
      </c>
      <c r="G165" s="46" t="s">
        <v>12</v>
      </c>
      <c r="H165" s="51">
        <f>SUM('[1]9'!G552)</f>
        <v>11.7</v>
      </c>
    </row>
    <row r="166" spans="2:8" ht="60">
      <c r="B166" s="20" t="s">
        <v>123</v>
      </c>
      <c r="C166" s="81" t="s">
        <v>162</v>
      </c>
      <c r="D166" s="46" t="s">
        <v>28</v>
      </c>
      <c r="E166" s="46" t="s">
        <v>163</v>
      </c>
      <c r="F166" s="46" t="s">
        <v>95</v>
      </c>
      <c r="G166" s="46" t="s">
        <v>12</v>
      </c>
      <c r="H166" s="51">
        <f>SUM('[1]9'!G859)</f>
        <v>1.8</v>
      </c>
    </row>
    <row r="167" spans="2:8" ht="60">
      <c r="B167" s="19" t="s">
        <v>124</v>
      </c>
      <c r="C167" s="54" t="s">
        <v>33</v>
      </c>
      <c r="D167" s="40" t="s">
        <v>28</v>
      </c>
      <c r="E167" s="40" t="s">
        <v>29</v>
      </c>
      <c r="F167" s="40" t="s">
        <v>89</v>
      </c>
      <c r="G167" s="40" t="s">
        <v>12</v>
      </c>
      <c r="H167" s="51">
        <f>SUM('[1]9'!G735)</f>
        <v>1098</v>
      </c>
    </row>
    <row r="168" spans="2:8" ht="75">
      <c r="B168" s="19" t="s">
        <v>114</v>
      </c>
      <c r="C168" s="54" t="s">
        <v>33</v>
      </c>
      <c r="D168" s="40" t="s">
        <v>28</v>
      </c>
      <c r="E168" s="40" t="s">
        <v>30</v>
      </c>
      <c r="F168" s="40" t="s">
        <v>61</v>
      </c>
      <c r="G168" s="40"/>
      <c r="H168" s="75">
        <f>SUM(H169)</f>
        <v>1913.9</v>
      </c>
    </row>
    <row r="169" spans="2:8" ht="60">
      <c r="B169" s="19" t="s">
        <v>44</v>
      </c>
      <c r="C169" s="54" t="s">
        <v>33</v>
      </c>
      <c r="D169" s="44">
        <v>994</v>
      </c>
      <c r="E169" s="40" t="s">
        <v>30</v>
      </c>
      <c r="F169" s="40" t="s">
        <v>61</v>
      </c>
      <c r="G169" s="44">
        <v>200</v>
      </c>
      <c r="H169" s="75">
        <f>SUM('[1]9'!G669)</f>
        <v>1913.9</v>
      </c>
    </row>
    <row r="170" spans="2:8" ht="75">
      <c r="B170" s="19" t="s">
        <v>108</v>
      </c>
      <c r="C170" s="54" t="s">
        <v>33</v>
      </c>
      <c r="D170" s="44">
        <v>994</v>
      </c>
      <c r="E170" s="40" t="s">
        <v>30</v>
      </c>
      <c r="F170" s="44">
        <v>4360079556</v>
      </c>
      <c r="G170" s="44">
        <v>200</v>
      </c>
      <c r="H170" s="75">
        <f>SUM('[1]9'!G680)</f>
        <v>70</v>
      </c>
    </row>
    <row r="171" spans="2:8" ht="45">
      <c r="B171" s="19" t="s">
        <v>125</v>
      </c>
      <c r="C171" s="54" t="s">
        <v>33</v>
      </c>
      <c r="D171" s="40" t="s">
        <v>28</v>
      </c>
      <c r="E171" s="40" t="s">
        <v>43</v>
      </c>
      <c r="F171" s="40" t="s">
        <v>90</v>
      </c>
      <c r="G171" s="40"/>
      <c r="H171" s="51">
        <f>H172</f>
        <v>367.2</v>
      </c>
    </row>
    <row r="172" spans="2:8" ht="75">
      <c r="B172" s="19" t="s">
        <v>126</v>
      </c>
      <c r="C172" s="54" t="s">
        <v>33</v>
      </c>
      <c r="D172" s="44">
        <v>994</v>
      </c>
      <c r="E172" s="40" t="s">
        <v>43</v>
      </c>
      <c r="F172" s="40" t="s">
        <v>90</v>
      </c>
      <c r="G172" s="44">
        <v>200</v>
      </c>
      <c r="H172" s="75">
        <f>SUM('[1]9'!G837)</f>
        <v>367.2</v>
      </c>
    </row>
    <row r="173" spans="2:8" ht="135">
      <c r="B173" s="19" t="s">
        <v>127</v>
      </c>
      <c r="C173" s="54" t="s">
        <v>138</v>
      </c>
      <c r="D173" s="40" t="s">
        <v>28</v>
      </c>
      <c r="E173" s="40" t="s">
        <v>42</v>
      </c>
      <c r="F173" s="40" t="s">
        <v>91</v>
      </c>
      <c r="G173" s="44">
        <v>200</v>
      </c>
      <c r="H173" s="75">
        <f>SUM('[1]9'!G725)</f>
        <v>932.5999999999999</v>
      </c>
    </row>
    <row r="174" spans="2:8" ht="135">
      <c r="B174" s="19" t="s">
        <v>127</v>
      </c>
      <c r="C174" s="54" t="s">
        <v>138</v>
      </c>
      <c r="D174" s="40" t="s">
        <v>28</v>
      </c>
      <c r="E174" s="40" t="s">
        <v>42</v>
      </c>
      <c r="F174" s="40" t="s">
        <v>91</v>
      </c>
      <c r="G174" s="40" t="s">
        <v>92</v>
      </c>
      <c r="H174" s="51">
        <f>SUM('[1]9'!G729)</f>
        <v>2447.5</v>
      </c>
    </row>
    <row r="175" spans="2:8" ht="137.25" customHeight="1">
      <c r="B175" s="19" t="s">
        <v>93</v>
      </c>
      <c r="C175" s="54" t="s">
        <v>156</v>
      </c>
      <c r="D175" s="40" t="s">
        <v>28</v>
      </c>
      <c r="E175" s="40" t="s">
        <v>30</v>
      </c>
      <c r="F175" s="40" t="s">
        <v>94</v>
      </c>
      <c r="G175" s="40" t="s">
        <v>12</v>
      </c>
      <c r="H175" s="75">
        <f>SUM('[1]9'!G685)</f>
        <v>471.40000000000003</v>
      </c>
    </row>
    <row r="176" spans="2:8" ht="55.5" customHeight="1">
      <c r="B176" s="19" t="s">
        <v>171</v>
      </c>
      <c r="C176" s="54"/>
      <c r="D176" s="46" t="s">
        <v>28</v>
      </c>
      <c r="E176" s="40"/>
      <c r="F176" s="40"/>
      <c r="G176" s="40"/>
      <c r="H176" s="75">
        <f>SUM(H175+H174+H173+H171+H168+H170+H167+H163+H162+H161+H160+H159+H158+H156+H155+H153+H152+H151+H150+H149+H148+H145+H143+H140)</f>
        <v>60131.4</v>
      </c>
    </row>
    <row r="177" spans="2:8" ht="75">
      <c r="B177" s="68" t="s">
        <v>175</v>
      </c>
      <c r="C177" s="71" t="s">
        <v>183</v>
      </c>
      <c r="D177" s="46" t="s">
        <v>182</v>
      </c>
      <c r="E177" s="40" t="s">
        <v>159</v>
      </c>
      <c r="F177" s="40" t="s">
        <v>176</v>
      </c>
      <c r="G177" s="40"/>
      <c r="H177" s="75">
        <f>SUM(H178)</f>
        <v>220</v>
      </c>
    </row>
    <row r="178" spans="2:8" ht="75">
      <c r="B178" s="68" t="s">
        <v>177</v>
      </c>
      <c r="C178" s="71" t="s">
        <v>183</v>
      </c>
      <c r="D178" s="46" t="s">
        <v>182</v>
      </c>
      <c r="E178" s="40" t="s">
        <v>159</v>
      </c>
      <c r="F178" s="40" t="s">
        <v>176</v>
      </c>
      <c r="G178" s="40" t="s">
        <v>17</v>
      </c>
      <c r="H178" s="75">
        <f>SUM('[1]9'!G897)</f>
        <v>220</v>
      </c>
    </row>
    <row r="179" spans="2:8" ht="49.5" customHeight="1">
      <c r="B179" s="82" t="s">
        <v>181</v>
      </c>
      <c r="C179" s="71"/>
      <c r="D179" s="46" t="s">
        <v>182</v>
      </c>
      <c r="E179" s="40"/>
      <c r="F179" s="40"/>
      <c r="G179" s="40"/>
      <c r="H179" s="75">
        <f>SUM(H177)</f>
        <v>220</v>
      </c>
    </row>
    <row r="180" spans="2:8" ht="15.75">
      <c r="B180" s="59" t="s">
        <v>37</v>
      </c>
      <c r="C180" s="63"/>
      <c r="D180" s="64"/>
      <c r="E180" s="64"/>
      <c r="F180" s="64"/>
      <c r="G180" s="64"/>
      <c r="H180" s="62">
        <f>H55+H124+H179+H176+H139</f>
        <v>398762.8</v>
      </c>
    </row>
    <row r="183" spans="2:8" ht="15">
      <c r="B183" s="58" t="s">
        <v>50</v>
      </c>
      <c r="F183" s="53"/>
      <c r="G183" s="4"/>
      <c r="H183" s="26"/>
    </row>
    <row r="184" spans="2:8" ht="11.25">
      <c r="B184" s="2" t="s">
        <v>164</v>
      </c>
      <c r="H184" s="53"/>
    </row>
    <row r="185" spans="2:8" ht="11.25">
      <c r="B185" s="2" t="s">
        <v>165</v>
      </c>
      <c r="H185" s="53"/>
    </row>
    <row r="186" ht="11.25">
      <c r="B186" s="2" t="s">
        <v>166</v>
      </c>
    </row>
    <row r="187" spans="2:8" ht="11.25">
      <c r="B187" s="2" t="s">
        <v>167</v>
      </c>
      <c r="H187" s="53"/>
    </row>
    <row r="188" ht="11.25">
      <c r="B188" s="2" t="s">
        <v>168</v>
      </c>
    </row>
    <row r="189" ht="11.25">
      <c r="B189" s="2" t="s">
        <v>169</v>
      </c>
    </row>
    <row r="190" ht="11.25">
      <c r="B190" s="2" t="s">
        <v>170</v>
      </c>
    </row>
  </sheetData>
  <sheetProtection/>
  <mergeCells count="11">
    <mergeCell ref="E3:H3"/>
    <mergeCell ref="E1:H1"/>
    <mergeCell ref="F2:H2"/>
    <mergeCell ref="A5:H5"/>
    <mergeCell ref="C7:C9"/>
    <mergeCell ref="D7:G7"/>
    <mergeCell ref="H7:H9"/>
    <mergeCell ref="D8:D9"/>
    <mergeCell ref="E8:E9"/>
    <mergeCell ref="F8:F9"/>
    <mergeCell ref="G8:G9"/>
  </mergeCells>
  <conditionalFormatting sqref="C94">
    <cfRule type="top10" priority="1" dxfId="1" stopIfTrue="1" rank="10"/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2018-07-03T02:43:35Z</cp:lastPrinted>
  <dcterms:created xsi:type="dcterms:W3CDTF">2005-08-08T03:52:14Z</dcterms:created>
  <dcterms:modified xsi:type="dcterms:W3CDTF">2018-12-25T08:29:25Z</dcterms:modified>
  <cp:category/>
  <cp:version/>
  <cp:contentType/>
  <cp:contentStatus/>
</cp:coreProperties>
</file>