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" sheetId="1" r:id="rId1"/>
  </sheets>
  <externalReferences>
    <externalReference r:id="rId2"/>
  </externalReferences>
  <definedNames>
    <definedName name="_xlnm.Print_Area" localSheetId="0">'7'!$A$1:$E$448</definedName>
  </definedNames>
  <calcPr calcId="162913"/>
</workbook>
</file>

<file path=xl/calcChain.xml><?xml version="1.0" encoding="utf-8"?>
<calcChain xmlns="http://schemas.openxmlformats.org/spreadsheetml/2006/main">
  <c r="E181" i="1" l="1"/>
  <c r="E180" i="1" s="1"/>
  <c r="E278" i="1"/>
  <c r="E276" i="1"/>
  <c r="E275" i="1" s="1"/>
  <c r="E272" i="1"/>
  <c r="E271" i="1" s="1"/>
  <c r="E273" i="1"/>
  <c r="E253" i="1"/>
  <c r="E244" i="1"/>
  <c r="E236" i="1"/>
  <c r="E86" i="1"/>
  <c r="E457" i="1" l="1"/>
  <c r="E456" i="1" s="1"/>
  <c r="E455" i="1"/>
  <c r="E454" i="1" s="1"/>
  <c r="E453" i="1" s="1"/>
  <c r="E451" i="1"/>
  <c r="E450" i="1" s="1"/>
  <c r="E449" i="1"/>
  <c r="E448" i="1" s="1"/>
  <c r="E446" i="1"/>
  <c r="E445" i="1" s="1"/>
  <c r="E444" i="1"/>
  <c r="E443" i="1" s="1"/>
  <c r="E441" i="1"/>
  <c r="E440" i="1"/>
  <c r="E439" i="1" s="1"/>
  <c r="E437" i="1"/>
  <c r="E436" i="1" s="1"/>
  <c r="E435" i="1"/>
  <c r="E434" i="1" s="1"/>
  <c r="E432" i="1"/>
  <c r="E431" i="1" s="1"/>
  <c r="E430" i="1" s="1"/>
  <c r="E429" i="1"/>
  <c r="E428" i="1" s="1"/>
  <c r="E427" i="1"/>
  <c r="E426" i="1" s="1"/>
  <c r="E424" i="1"/>
  <c r="E423" i="1" s="1"/>
  <c r="E422" i="1" s="1"/>
  <c r="E421" i="1"/>
  <c r="E420" i="1" s="1"/>
  <c r="E419" i="1"/>
  <c r="E418" i="1" s="1"/>
  <c r="E416" i="1"/>
  <c r="E415" i="1" s="1"/>
  <c r="E414" i="1"/>
  <c r="E413" i="1" s="1"/>
  <c r="E412" i="1"/>
  <c r="E411" i="1" s="1"/>
  <c r="E409" i="1"/>
  <c r="E408" i="1" s="1"/>
  <c r="E407" i="1"/>
  <c r="E406" i="1" s="1"/>
  <c r="E404" i="1"/>
  <c r="E403" i="1" s="1"/>
  <c r="E402" i="1"/>
  <c r="E401" i="1" s="1"/>
  <c r="E399" i="1"/>
  <c r="E398" i="1" s="1"/>
  <c r="E397" i="1"/>
  <c r="E396" i="1" s="1"/>
  <c r="E393" i="1"/>
  <c r="E392" i="1" s="1"/>
  <c r="E391" i="1" s="1"/>
  <c r="E390" i="1"/>
  <c r="E389" i="1" s="1"/>
  <c r="E388" i="1" s="1"/>
  <c r="E387" i="1"/>
  <c r="E386" i="1" s="1"/>
  <c r="E385" i="1"/>
  <c r="E384" i="1" s="1"/>
  <c r="E383" i="1"/>
  <c r="E382" i="1" s="1"/>
  <c r="E380" i="1"/>
  <c r="E378" i="1"/>
  <c r="E377" i="1" s="1"/>
  <c r="E375" i="1"/>
  <c r="E373" i="1"/>
  <c r="E372" i="1"/>
  <c r="E371" i="1" s="1"/>
  <c r="E369" i="1"/>
  <c r="E368" i="1" s="1"/>
  <c r="E367" i="1" s="1"/>
  <c r="E366" i="1"/>
  <c r="E365" i="1" s="1"/>
  <c r="E364" i="1" s="1"/>
  <c r="E362" i="1"/>
  <c r="E361" i="1"/>
  <c r="E360" i="1" s="1"/>
  <c r="E358" i="1"/>
  <c r="E357" i="1"/>
  <c r="E356" i="1" s="1"/>
  <c r="E354" i="1"/>
  <c r="E353" i="1" s="1"/>
  <c r="E352" i="1"/>
  <c r="E351" i="1" s="1"/>
  <c r="E350" i="1"/>
  <c r="E349" i="1" s="1"/>
  <c r="E347" i="1"/>
  <c r="E345" i="1" s="1"/>
  <c r="E343" i="1"/>
  <c r="E342" i="1" s="1"/>
  <c r="E341" i="1"/>
  <c r="E340" i="1" s="1"/>
  <c r="E339" i="1"/>
  <c r="E338" i="1" s="1"/>
  <c r="E337" i="1"/>
  <c r="E336" i="1" s="1"/>
  <c r="E335" i="1"/>
  <c r="E334" i="1" s="1"/>
  <c r="E333" i="1"/>
  <c r="E332" i="1" s="1"/>
  <c r="E329" i="1"/>
  <c r="E327" i="1" s="1"/>
  <c r="E326" i="1"/>
  <c r="E325" i="1" s="1"/>
  <c r="E324" i="1" s="1"/>
  <c r="E323" i="1"/>
  <c r="E321" i="1"/>
  <c r="E319" i="1"/>
  <c r="E318" i="1" s="1"/>
  <c r="E317" i="1" s="1"/>
  <c r="E316" i="1"/>
  <c r="E315" i="1" s="1"/>
  <c r="E314" i="1" s="1"/>
  <c r="E313" i="1"/>
  <c r="E312" i="1" s="1"/>
  <c r="E311" i="1" s="1"/>
  <c r="E310" i="1"/>
  <c r="E309" i="1"/>
  <c r="E308" i="1"/>
  <c r="E307" i="1"/>
  <c r="E306" i="1"/>
  <c r="E305" i="1"/>
  <c r="E304" i="1"/>
  <c r="E303" i="1"/>
  <c r="E302" i="1"/>
  <c r="E300" i="1"/>
  <c r="E299" i="1"/>
  <c r="E297" i="1"/>
  <c r="E296" i="1" s="1"/>
  <c r="E295" i="1" s="1"/>
  <c r="E294" i="1"/>
  <c r="E293" i="1" s="1"/>
  <c r="E292" i="1"/>
  <c r="E291" i="1" s="1"/>
  <c r="E290" i="1" s="1"/>
  <c r="E289" i="1"/>
  <c r="E288" i="1"/>
  <c r="E287" i="1"/>
  <c r="E284" i="1"/>
  <c r="E282" i="1" s="1"/>
  <c r="E270" i="1"/>
  <c r="E269" i="1" s="1"/>
  <c r="E268" i="1" s="1"/>
  <c r="E266" i="1"/>
  <c r="E265" i="1" s="1"/>
  <c r="E264" i="1"/>
  <c r="E263" i="1" s="1"/>
  <c r="E262" i="1"/>
  <c r="E261" i="1" s="1"/>
  <c r="E259" i="1"/>
  <c r="E258" i="1" s="1"/>
  <c r="E257" i="1"/>
  <c r="E256" i="1" s="1"/>
  <c r="E252" i="1"/>
  <c r="E251" i="1" s="1"/>
  <c r="E250" i="1" s="1"/>
  <c r="E249" i="1"/>
  <c r="E248" i="1" s="1"/>
  <c r="E243" i="1"/>
  <c r="E242" i="1" s="1"/>
  <c r="E241" i="1" s="1"/>
  <c r="E240" i="1"/>
  <c r="E239" i="1" s="1"/>
  <c r="E238" i="1" s="1"/>
  <c r="E235" i="1"/>
  <c r="E234" i="1" s="1"/>
  <c r="E232" i="1"/>
  <c r="E230" i="1" s="1"/>
  <c r="E227" i="1"/>
  <c r="E226" i="1" s="1"/>
  <c r="E225" i="1" s="1"/>
  <c r="E223" i="1"/>
  <c r="E221" i="1"/>
  <c r="E219" i="1"/>
  <c r="E217" i="1"/>
  <c r="E216" i="1" s="1"/>
  <c r="E215" i="1" s="1"/>
  <c r="E214" i="1"/>
  <c r="E213" i="1" s="1"/>
  <c r="E212" i="1" s="1"/>
  <c r="E211" i="1"/>
  <c r="E210" i="1" s="1"/>
  <c r="E209" i="1" s="1"/>
  <c r="E208" i="1"/>
  <c r="E207" i="1"/>
  <c r="E206" i="1" s="1"/>
  <c r="E205" i="1"/>
  <c r="E204" i="1" s="1"/>
  <c r="E201" i="1"/>
  <c r="E200" i="1" s="1"/>
  <c r="E199" i="1" s="1"/>
  <c r="E198" i="1"/>
  <c r="E197" i="1" s="1"/>
  <c r="E196" i="1" s="1"/>
  <c r="E194" i="1"/>
  <c r="E192" i="1"/>
  <c r="E191" i="1"/>
  <c r="E190" i="1" s="1"/>
  <c r="E189" i="1"/>
  <c r="E188" i="1" s="1"/>
  <c r="E187" i="1"/>
  <c r="E186" i="1" s="1"/>
  <c r="E184" i="1"/>
  <c r="E178" i="1"/>
  <c r="E177" i="1" s="1"/>
  <c r="E176" i="1"/>
  <c r="E175" i="1" s="1"/>
  <c r="E174" i="1" s="1"/>
  <c r="E172" i="1"/>
  <c r="E171" i="1" s="1"/>
  <c r="E170" i="1" s="1"/>
  <c r="E169" i="1"/>
  <c r="E168" i="1" s="1"/>
  <c r="E167" i="1" s="1"/>
  <c r="E166" i="1"/>
  <c r="E165" i="1" s="1"/>
  <c r="E162" i="1"/>
  <c r="E161" i="1" s="1"/>
  <c r="E160" i="1"/>
  <c r="E159" i="1" s="1"/>
  <c r="E158" i="1" s="1"/>
  <c r="E154" i="1"/>
  <c r="E152" i="1"/>
  <c r="E151" i="1" s="1"/>
  <c r="E150" i="1"/>
  <c r="E149" i="1" s="1"/>
  <c r="E148" i="1"/>
  <c r="E147" i="1" s="1"/>
  <c r="E146" i="1"/>
  <c r="E145" i="1" s="1"/>
  <c r="E143" i="1"/>
  <c r="E142" i="1" s="1"/>
  <c r="E141" i="1" s="1"/>
  <c r="E140" i="1"/>
  <c r="E139" i="1" s="1"/>
  <c r="E138" i="1"/>
  <c r="E137" i="1" s="1"/>
  <c r="E135" i="1"/>
  <c r="E134" i="1"/>
  <c r="E133" i="1" s="1"/>
  <c r="E130" i="1"/>
  <c r="E129" i="1" s="1"/>
  <c r="E128" i="1" s="1"/>
  <c r="E127" i="1"/>
  <c r="E126" i="1" s="1"/>
  <c r="E125" i="1" s="1"/>
  <c r="E124" i="1"/>
  <c r="E123" i="1" s="1"/>
  <c r="E122" i="1" s="1"/>
  <c r="E121" i="1"/>
  <c r="E120" i="1" s="1"/>
  <c r="E119" i="1" s="1"/>
  <c r="E116" i="1"/>
  <c r="E115" i="1" s="1"/>
  <c r="E114" i="1"/>
  <c r="E113" i="1" s="1"/>
  <c r="E112" i="1" s="1"/>
  <c r="E111" i="1"/>
  <c r="E110" i="1" s="1"/>
  <c r="E107" i="1"/>
  <c r="E106" i="1" s="1"/>
  <c r="E105" i="1" s="1"/>
  <c r="E104" i="1"/>
  <c r="E103" i="1" s="1"/>
  <c r="E102" i="1" s="1"/>
  <c r="E101" i="1"/>
  <c r="E100" i="1" s="1"/>
  <c r="E99" i="1"/>
  <c r="E98" i="1" s="1"/>
  <c r="E97" i="1"/>
  <c r="E96" i="1" s="1"/>
  <c r="E95" i="1"/>
  <c r="E94" i="1" s="1"/>
  <c r="E93" i="1"/>
  <c r="E92" i="1" s="1"/>
  <c r="E91" i="1"/>
  <c r="E90" i="1" s="1"/>
  <c r="E89" i="1"/>
  <c r="E88" i="1" s="1"/>
  <c r="E83" i="1"/>
  <c r="E82" i="1" s="1"/>
  <c r="E81" i="1" s="1"/>
  <c r="E80" i="1"/>
  <c r="E79" i="1" s="1"/>
  <c r="E78" i="1" s="1"/>
  <c r="E77" i="1"/>
  <c r="E76" i="1" s="1"/>
  <c r="E75" i="1"/>
  <c r="E74" i="1" s="1"/>
  <c r="E72" i="1"/>
  <c r="E71" i="1" s="1"/>
  <c r="E70" i="1"/>
  <c r="E69" i="1" s="1"/>
  <c r="E67" i="1"/>
  <c r="E66" i="1"/>
  <c r="E65" i="1" s="1"/>
  <c r="E61" i="1"/>
  <c r="E60" i="1" s="1"/>
  <c r="E59" i="1"/>
  <c r="E58" i="1" s="1"/>
  <c r="E55" i="1"/>
  <c r="E54" i="1" s="1"/>
  <c r="E53" i="1"/>
  <c r="E52" i="1" s="1"/>
  <c r="E49" i="1"/>
  <c r="E48" i="1" s="1"/>
  <c r="E47" i="1" s="1"/>
  <c r="E46" i="1"/>
  <c r="E45" i="1" s="1"/>
  <c r="E44" i="1" s="1"/>
  <c r="E42" i="1"/>
  <c r="E41" i="1" s="1"/>
  <c r="E40" i="1"/>
  <c r="E39" i="1" s="1"/>
  <c r="E38" i="1"/>
  <c r="E37" i="1" s="1"/>
  <c r="E34" i="1"/>
  <c r="E33" i="1" s="1"/>
  <c r="E31" i="1"/>
  <c r="E30" i="1" s="1"/>
  <c r="E28" i="1"/>
  <c r="E27" i="1" s="1"/>
  <c r="E25" i="1"/>
  <c r="E24" i="1"/>
  <c r="E23" i="1" s="1"/>
  <c r="E20" i="1"/>
  <c r="E19" i="1" s="1"/>
  <c r="E18" i="1" s="1"/>
  <c r="E17" i="1"/>
  <c r="E16" i="1" s="1"/>
  <c r="E15" i="1" s="1"/>
  <c r="E13" i="1"/>
  <c r="E12" i="1"/>
  <c r="E11" i="1" s="1"/>
  <c r="E173" i="1" l="1"/>
  <c r="E355" i="1"/>
  <c r="E255" i="1"/>
  <c r="E400" i="1"/>
  <c r="E395" i="1" s="1"/>
  <c r="E328" i="1"/>
  <c r="E22" i="1"/>
  <c r="E21" i="1" s="1"/>
  <c r="E447" i="1"/>
  <c r="E164" i="1"/>
  <c r="E157" i="1" s="1"/>
  <c r="E203" i="1"/>
  <c r="E202" i="1" s="1"/>
  <c r="E417" i="1"/>
  <c r="E29" i="1"/>
  <c r="E283" i="1"/>
  <c r="E233" i="1"/>
  <c r="E229" i="1" s="1"/>
  <c r="E260" i="1"/>
  <c r="E331" i="1"/>
  <c r="E330" i="1" s="1"/>
  <c r="E57" i="1"/>
  <c r="E56" i="1" s="1"/>
  <c r="E433" i="1"/>
  <c r="E85" i="1"/>
  <c r="E84" i="1" s="1"/>
  <c r="E379" i="1"/>
  <c r="E64" i="1"/>
  <c r="E231" i="1"/>
  <c r="E346" i="1"/>
  <c r="E370" i="1"/>
  <c r="E405" i="1"/>
  <c r="E36" i="1"/>
  <c r="E43" i="1"/>
  <c r="E118" i="1"/>
  <c r="E117" i="1" s="1"/>
  <c r="E286" i="1"/>
  <c r="E285" i="1" s="1"/>
  <c r="E298" i="1"/>
  <c r="E425" i="1"/>
  <c r="E51" i="1"/>
  <c r="E50" i="1" s="1"/>
  <c r="E144" i="1"/>
  <c r="E218" i="1"/>
  <c r="E132" i="1"/>
  <c r="E10" i="1"/>
  <c r="E9" i="1" s="1"/>
  <c r="E109" i="1"/>
  <c r="E108" i="1" s="1"/>
  <c r="E183" i="1"/>
  <c r="E410" i="1"/>
  <c r="E267" i="1"/>
  <c r="E348" i="1"/>
  <c r="E438" i="1"/>
  <c r="E73" i="1"/>
  <c r="E247" i="1"/>
  <c r="E246" i="1" s="1"/>
  <c r="E320" i="1"/>
  <c r="E452" i="1"/>
  <c r="E35" i="1" l="1"/>
  <c r="E63" i="1"/>
  <c r="E281" i="1"/>
  <c r="E280" i="1" s="1"/>
  <c r="E131" i="1"/>
  <c r="E8" i="1"/>
  <c r="E394" i="1"/>
  <c r="E344" i="1" s="1"/>
  <c r="E228" i="1"/>
  <c r="E62" i="1" l="1"/>
  <c r="E156" i="1"/>
  <c r="E7" i="1" l="1"/>
</calcChain>
</file>

<file path=xl/sharedStrings.xml><?xml version="1.0" encoding="utf-8"?>
<sst xmlns="http://schemas.openxmlformats.org/spreadsheetml/2006/main" count="1112" uniqueCount="360">
  <si>
    <t/>
  </si>
  <si>
    <t>тыс. рублей</t>
  </si>
  <si>
    <t>Наименование</t>
  </si>
  <si>
    <t>КЦСР</t>
  </si>
  <si>
    <t>КВР</t>
  </si>
  <si>
    <t>РзПР</t>
  </si>
  <si>
    <t>Сумма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</si>
  <si>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</si>
  <si>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</si>
  <si>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</si>
  <si>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</si>
  <si>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</si>
  <si>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</si>
  <si>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</si>
  <si>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</si>
  <si>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</si>
  <si>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</si>
  <si>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</si>
  <si>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</si>
  <si>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</si>
  <si>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</si>
  <si>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</si>
  <si>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</si>
  <si>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</si>
  <si>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4220144199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</si>
  <si>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</si>
  <si>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</si>
  <si>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</si>
  <si>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</si>
  <si>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</si>
  <si>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</si>
  <si>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</si>
  <si>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4230144099</t>
  </si>
  <si>
    <t>Осуществление мероприятий по капитальному ремонту объектов муниципальной собственности в сфере культуры</t>
  </si>
  <si>
    <t>42301S2120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</si>
  <si>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</si>
  <si>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</si>
  <si>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</si>
  <si>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</si>
  <si>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Дополнительное образование</t>
  </si>
  <si>
    <t>0703</t>
  </si>
  <si>
    <t>Закупка товаров, работ и услуг для  государственных (муниципальных)  нужд</t>
  </si>
  <si>
    <t>Закупка товаров, работ и услуг для обеспечения государственных (муниципальных) нужд</t>
  </si>
  <si>
    <t>Основное мероприятие: "Строительство здания муниципального казенного учреждения дополнительного образования Балаганская детская музыкальная школа"</t>
  </si>
  <si>
    <t>42401S2690</t>
  </si>
  <si>
    <t>Капитальные вложения  в  объекты капитального строительства государственной (муниципальной) собственности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</si>
  <si>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</si>
  <si>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</si>
  <si>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4250100204</t>
  </si>
  <si>
    <t>Другие вопросы в области культуры, кинематографии</t>
  </si>
  <si>
    <t>0804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</si>
  <si>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</si>
  <si>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</si>
  <si>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</si>
  <si>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</si>
  <si>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</si>
  <si>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</si>
  <si>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</si>
  <si>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</si>
  <si>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</si>
  <si>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</si>
  <si>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</si>
  <si>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</si>
  <si>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</si>
  <si>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</si>
  <si>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</si>
  <si>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</si>
  <si>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</si>
  <si>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</si>
  <si>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</si>
  <si>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</si>
  <si>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</si>
  <si>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</si>
  <si>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</si>
  <si>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</si>
  <si>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</si>
  <si>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43201S2989</t>
  </si>
  <si>
    <t>Осуществление областных государственных полномочий по обеспечению бесплатным двухразовым питанием детей-инвалидов</t>
  </si>
  <si>
    <t>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</si>
  <si>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</si>
  <si>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 xml:space="preserve">Предоставление субсидий  бюджетным, автономным учреждениям  и иным некоммерческим организациям </t>
  </si>
  <si>
    <t>4320173020</t>
  </si>
  <si>
    <t>432Р173050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</si>
  <si>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</si>
  <si>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</si>
  <si>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</si>
  <si>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</si>
  <si>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</si>
  <si>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Основное мероприятие: "Организация предоставления дополнительного образования детям"</t>
  </si>
  <si>
    <t>4330100000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</si>
  <si>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</si>
  <si>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</si>
  <si>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</si>
  <si>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</si>
  <si>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</si>
  <si>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</si>
  <si>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</si>
  <si>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</si>
  <si>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</si>
  <si>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</si>
  <si>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</si>
  <si>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</si>
  <si>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</si>
  <si>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</si>
  <si>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</si>
  <si>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</si>
  <si>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</si>
  <si>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4350100000</t>
  </si>
  <si>
    <t>Основное мероприятие: "Обеспечение деятельности МКУ Управление образования Балаганского района"</t>
  </si>
  <si>
    <t>4350100204</t>
  </si>
  <si>
    <t>Другие вопросы в области образования</t>
  </si>
  <si>
    <t>0709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</si>
  <si>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</si>
  <si>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</si>
  <si>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Закупка товаров, работ и услуг для государственных (муниципальных) нужд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</si>
  <si>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</si>
  <si>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</si>
  <si>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</si>
  <si>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</si>
  <si>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Муниципальные программы муниципальных учреждений</t>
  </si>
  <si>
    <t>4360000000</t>
  </si>
  <si>
    <t>Муниципальная программа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</si>
  <si>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</si>
  <si>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4360379501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</si>
  <si>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</si>
  <si>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</si>
  <si>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</si>
  <si>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</si>
  <si>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</si>
  <si>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</si>
  <si>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</si>
  <si>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</si>
  <si>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4360579511</t>
  </si>
  <si>
    <t>Другие  общегосударственные  вопросы</t>
  </si>
  <si>
    <t>0113</t>
  </si>
  <si>
    <t>Дорожное хозяйство (дорожные фонды)</t>
  </si>
  <si>
    <t>0409</t>
  </si>
  <si>
    <t>Капитальные вложения в объекты государственной (муниципальной)собственности</t>
  </si>
  <si>
    <t>Жилищно-коммунальное хозяйство</t>
  </si>
  <si>
    <t>0501</t>
  </si>
  <si>
    <t>Осуществление местными бюджетами мероприятий по капитальному ремонту образовательных организаций</t>
  </si>
  <si>
    <t>43605S2050</t>
  </si>
  <si>
    <t xml:space="preserve">Другие вопросы в области культуры и кинематографии </t>
  </si>
  <si>
    <t>Физкультура и спорт</t>
  </si>
  <si>
    <t>1101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</si>
  <si>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</si>
  <si>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</si>
  <si>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Другие вопросы в области национальной экономики</t>
  </si>
  <si>
    <t>0412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</si>
  <si>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</si>
  <si>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</si>
  <si>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4360800000</t>
  </si>
  <si>
    <t>Обеспечение деятельности МКУ "Единая дежурно-диспетчерская служба муниципального образования Балаганский район"</t>
  </si>
  <si>
    <t>4360820290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</si>
  <si>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</si>
  <si>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</si>
  <si>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</si>
  <si>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Закупка товаров, работ и услуг для государственных (муниципальных)нужд</t>
  </si>
  <si>
    <t>4360979515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</si>
  <si>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</si>
  <si>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4361079516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</si>
  <si>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</si>
  <si>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</si>
  <si>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</si>
  <si>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4361179520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</si>
  <si>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</si>
  <si>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</si>
  <si>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Муниципальная программа "Защита  окружающей  среды  в муниципальном образовании Балаганский  район на 2019-2024 годы"</t>
  </si>
  <si>
    <t>4361379523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</si>
  <si>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</si>
  <si>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</si>
  <si>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</si>
  <si>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4361400000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</si>
  <si>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</si>
  <si>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</si>
  <si>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43614S2200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</si>
  <si>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</si>
  <si>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</si>
  <si>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4361479502</t>
  </si>
  <si>
    <t>Культура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</si>
  <si>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</si>
  <si>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4361579524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</si>
  <si>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</si>
  <si>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</si>
  <si>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</si>
  <si>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</si>
  <si>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</si>
  <si>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</si>
  <si>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Капитальные вложения в объекты  государственной (муниципальной)собственности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</si>
  <si>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</si>
  <si>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1 "Повышение эффективности бюджетных расходов муниципального образования Балаганский район  на 2019-2024 годы"</t>
  </si>
  <si>
    <t>4361900000</t>
  </si>
  <si>
    <t>4361900203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</si>
  <si>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</si>
  <si>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</si>
  <si>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4361900204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</si>
  <si>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</si>
  <si>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</si>
  <si>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</si>
  <si>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</si>
  <si>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4361900224</t>
  </si>
  <si>
    <t>4361920290</t>
  </si>
  <si>
    <t>4361945799</t>
  </si>
  <si>
    <t>Периодическая печать и издательства</t>
  </si>
  <si>
    <t>1202</t>
  </si>
  <si>
    <t>4361972792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</si>
  <si>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</si>
  <si>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</si>
  <si>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</si>
  <si>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</si>
  <si>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Дополнительное  образование детей</t>
  </si>
  <si>
    <t>Другие вопросы в области культуры и кинематографии</t>
  </si>
  <si>
    <t>43619S2972</t>
  </si>
  <si>
    <t>4361979501</t>
  </si>
  <si>
    <t>Основное мероприятие: "Автоматизация процессов учета в муниципальном образовании Балаганский район"</t>
  </si>
  <si>
    <t>Подпрограмма 2 "Создание условий по финансовой устойчивости бюджетов поселений Балаганского района на 2019-2024 годы"</t>
  </si>
  <si>
    <t>4361921601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</si>
  <si>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</si>
  <si>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</si>
  <si>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</si>
  <si>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4361972680</t>
  </si>
  <si>
    <t>43619S2680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</si>
  <si>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</si>
  <si>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4362079527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</si>
  <si>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</si>
  <si>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</si>
  <si>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</si>
  <si>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</si>
  <si>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</si>
  <si>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</si>
  <si>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</si>
  <si>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</si>
  <si>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</si>
  <si>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</si>
  <si>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</si>
  <si>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</si>
  <si>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 xml:space="preserve">Обеспечение деятельности администрации муниципального образования Балаганский район 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</si>
  <si>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</si>
  <si>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</si>
  <si>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</si>
  <si>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</si>
  <si>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</si>
  <si>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</si>
  <si>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</si>
  <si>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Проведение выборов депутатов Думы муниципального образования Балаганский район</t>
  </si>
  <si>
    <t>9110400202</t>
  </si>
  <si>
    <t>Обеспечение проведения выборов и референдумов</t>
  </si>
  <si>
    <t>0107</t>
  </si>
  <si>
    <t>Обеспечение деятельности финансовых,  налоговых и таможенных органов и органов финансового  (финансово - бюджетного) надзора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</si>
  <si>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</si>
  <si>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</si>
  <si>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Контрольно-счетная палата органа местного самоуправления </t>
  </si>
  <si>
    <t>9110500224</t>
  </si>
  <si>
    <t>9110600224</t>
  </si>
  <si>
    <t>Обеспечение деятельности   Контрольно-счетной палаты Балаганского района</t>
  </si>
  <si>
    <t>Обеспечение деятельности  Контрольно-счетной палаты Балаганского района</t>
  </si>
  <si>
    <t>Закупка товаров, работ и услуг для муниципальных нужд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</si>
  <si>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</si>
  <si>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</si>
  <si>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</si>
  <si>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</si>
  <si>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Проведение Всероссийской переписи населения 2020 года  </t>
  </si>
  <si>
    <t xml:space="preserve">Областные государственные полномочия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</si>
  <si>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</si>
  <si>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</si>
  <si>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</si>
  <si>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</si>
  <si>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</si>
  <si>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</si>
  <si>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</si>
  <si>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</si>
  <si>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</si>
  <si>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</si>
  <si>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</si>
  <si>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</si>
  <si>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</si>
  <si>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</si>
  <si>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</si>
  <si>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</si>
  <si>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</si>
  <si>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Сельское хозяйство и рыболовство</t>
  </si>
  <si>
    <t>0405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</si>
  <si>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</si>
  <si>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</si>
  <si>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</si>
  <si>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</si>
  <si>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отдельных областных государственных полномочий  в области противодействия коррупции</t>
  </si>
  <si>
    <t>9110473160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</si>
  <si>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</si>
  <si>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</si>
  <si>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</si>
  <si>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 xml:space="preserve">Профессиональная подготовка, переподготовка и повышение квалификации </t>
  </si>
  <si>
    <t>МКУ Управление архитектуры и градостроительства муниципального образования Балаганский район</t>
  </si>
  <si>
    <t>9111000204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</si>
  <si>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</si>
  <si>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</si>
  <si>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</si>
  <si>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</si>
  <si>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</si>
  <si>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</si>
  <si>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Обеспечение  деятельности периодической печати и издания</t>
  </si>
  <si>
    <t>9190045799</t>
  </si>
  <si>
    <t>Основное мероприятие: "Обеспечение деятельности высшего должностного лица  органа местного самоуправления"</t>
  </si>
  <si>
    <t>Основное мероприятие: "Обеспечение деятельности органов местного самоуправления"</t>
  </si>
  <si>
    <t>Основное мероприятие: "Обеспечение деятельности Контрольно-счетной палаты муниципального образования Балаганского района"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</si>
  <si>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</si>
  <si>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</si>
  <si>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"Выравнивание  бюджетной  обеспеченности  поселений  из  районного фонда   финансовой поддержки"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</si>
  <si>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</si>
  <si>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области"</t>
  </si>
  <si>
    <t>Приложение 7                                                                                   к решению Думы Балаганского района "О бюджете муниципального образования Балаганский район на 2020 год и на плановый период 2021 и 2022 годов"                от 20.12.2019 года №10/1-РД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</si>
  <si>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2020 ГОД</t>
  </si>
  <si>
    <t>Софинансирования комплектование книжных фондов муниципальных общедоступных библиотек</t>
  </si>
  <si>
    <t>42101S2102</t>
  </si>
  <si>
    <t>Финансирования комплектование книжных фондов муниципальных общедоступных библиотек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</si>
  <si>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</si>
  <si>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</si>
  <si>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</si>
  <si>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</si>
  <si>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 xml:space="preserve">Основное мероприятие: "Обеспечение деятельности Центра обслуживания" </t>
  </si>
  <si>
    <t>4260100000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</si>
  <si>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</si>
  <si>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Софинансирование реализации мероприятий перечня проектов народных инициатив, в части относящейся к дошкольному образованию муниципального образования Балаганский район</t>
  </si>
  <si>
    <t>43101S2370</t>
  </si>
  <si>
    <t>Финансирование реализации мероприятий перечня проектов народных инициатив, в части относящейся к дошкольному образованию муниципального образования Балаганский район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</si>
  <si>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</si>
  <si>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4360374110</t>
  </si>
  <si>
    <t>Иные межбюджетные трансферты</t>
  </si>
  <si>
    <t>1403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</si>
  <si>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</si>
  <si>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4360400000</t>
  </si>
  <si>
    <t>436P272610</t>
  </si>
  <si>
    <t>Капитальные вложения в объекты недвижимого имущества</t>
  </si>
  <si>
    <t>43605S2390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</si>
  <si>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</si>
  <si>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</si>
  <si>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Обеспечение деятельности Муниципального казенного учреждение Централизованная бухгалтерия муниципального образования Балаганский район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</si>
  <si>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</si>
  <si>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</si>
  <si>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Муниципальная программа "Аппаратно-программный комплекс "Безопасный город" на 2020-2024 годы" </t>
  </si>
  <si>
    <t>Муниципальная программа "Противодействие коррупции в муниципальном образовании Балаганский на 2020-2024 годы"</t>
  </si>
  <si>
    <t xml:space="preserve">Основное мероприятие: "Обеспечение деятельности аппарата МКУ  Управления культуры" </t>
  </si>
  <si>
    <t>4320173180</t>
  </si>
  <si>
    <t>Основное мероприятие: "Оплата услуг ЖКХ"</t>
  </si>
  <si>
    <t>9110454690</t>
  </si>
  <si>
    <t>4361479501</t>
  </si>
  <si>
    <t>43617S2850</t>
  </si>
  <si>
    <t>701</t>
  </si>
  <si>
    <t>4360300000</t>
  </si>
  <si>
    <t>4360479510</t>
  </si>
  <si>
    <t>Софинансирование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</si>
  <si>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</si>
  <si>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Подпрограмма 5 "Совершенствование государственного управления в сфере образования на 2019-2024 годы"</t>
  </si>
  <si>
    <t>Восстановление мемориальных сооружений и объектов, увековечивающих память погибших при защите Отечества</t>
  </si>
  <si>
    <t xml:space="preserve">Мероприятие: "Технологическое присоединение здания детского сада к сетям электроснабжения, расположенного по адресу: Иркутская область, Балаганский район, п. Балаганск, ул. Кольцевая, д.57" 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</si>
  <si>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</si>
  <si>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</si>
  <si>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</si>
  <si>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1102</t>
  </si>
  <si>
    <t>Приложение 5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 от 23 .06.2020 года  №5/3 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</si>
</sst>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?"/>
    <numFmt numFmtId="167" formatCode="000000"/>
  </numFmts>
  <fonts count="9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rgb="FF222222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3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0" fontId="1" fillId="0" borderId="2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right" wrapText="1"/>
    </xf>
    <xf numFmtId="165" fontId="0" fillId="0" borderId="0" xfId="0" applyNumberFormat="1" applyFill="1"/>
    <xf numFmtId="165" fontId="1" fillId="2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right" wrapText="1"/>
    </xf>
    <xf numFmtId="165" fontId="1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/>
    <xf numFmtId="49" fontId="1" fillId="0" borderId="2" xfId="1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>
      <alignment horizontal="right" wrapText="1"/>
    </xf>
    <xf numFmtId="164" fontId="1" fillId="2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 vertical="top" wrapText="1" readingOrder="1"/>
    </xf>
    <xf numFmtId="0" fontId="1" fillId="2" borderId="3" xfId="0" applyFont="1" applyFill="1" applyBorder="1" applyAlignment="1">
      <alignment horizontal="right" wrapText="1"/>
    </xf>
    <xf numFmtId="166" fontId="4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4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7" fontId="1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0" fillId="0" borderId="0" xfId="0" applyFill="1" applyAlignment="1">
      <alignment horizontal="center"/>
    </xf>
    <xf numFmtId="0" fontId="1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right" wrapText="1"/>
    </xf>
    <xf numFmtId="0" fontId="8" fillId="0" borderId="0" xfId="0" applyFont="1" applyFill="1"/>
    <xf numFmtId="0" fontId="3" fillId="0" borderId="0" xfId="0" applyFont="1" applyFill="1" applyAlignment="1">
      <alignment horizontal="left" wrapText="1"/>
    </xf>
    <xf numFmtId="165" fontId="1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3" fillId="0" borderId="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Users\&#1053;&#1072;&#1090;&#1072;&#1083;&#1100;&#1103;.&#1045;\Desktop\2020\&#1044;&#1059;&#1052;&#1040;\&#1064;&#1072;&#1073;&#1083;&#1086;&#1085;%202020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2">
          <cell r="G12">
            <v>42198.700000000004</v>
          </cell>
        </row>
        <row r="16">
          <cell r="G16">
            <v>4256.5</v>
          </cell>
        </row>
        <row r="20">
          <cell r="G20">
            <v>235.3</v>
          </cell>
        </row>
        <row r="24">
          <cell r="G24">
            <v>10</v>
          </cell>
        </row>
        <row r="30">
          <cell r="G30">
            <v>531.1</v>
          </cell>
        </row>
        <row r="36">
          <cell r="G36">
            <v>34665.800000000003</v>
          </cell>
        </row>
        <row r="39">
          <cell r="G39">
            <v>2500</v>
          </cell>
        </row>
        <row r="44">
          <cell r="G44">
            <v>1.5</v>
          </cell>
        </row>
        <row r="63">
          <cell r="G63">
            <v>34.5</v>
          </cell>
        </row>
        <row r="67">
          <cell r="G67">
            <v>1.9</v>
          </cell>
        </row>
        <row r="73">
          <cell r="G73">
            <v>3929.1</v>
          </cell>
        </row>
        <row r="78">
          <cell r="G78">
            <v>1026.1000000000001</v>
          </cell>
        </row>
        <row r="87">
          <cell r="G87">
            <v>8.3000000000000007</v>
          </cell>
        </row>
        <row r="92">
          <cell r="G92">
            <v>337.70000000000005</v>
          </cell>
        </row>
        <row r="101">
          <cell r="G101">
            <v>10431.200000000001</v>
          </cell>
        </row>
        <row r="105">
          <cell r="G105">
            <v>549</v>
          </cell>
        </row>
        <row r="112">
          <cell r="G112">
            <v>3880</v>
          </cell>
        </row>
        <row r="118">
          <cell r="G118">
            <v>152</v>
          </cell>
        </row>
        <row r="122">
          <cell r="G122">
            <v>8</v>
          </cell>
        </row>
        <row r="128">
          <cell r="G128">
            <v>1973.3</v>
          </cell>
        </row>
        <row r="132">
          <cell r="G132">
            <v>79.2</v>
          </cell>
        </row>
        <row r="138">
          <cell r="G138">
            <v>6401.9</v>
          </cell>
        </row>
        <row r="142">
          <cell r="G142">
            <v>37</v>
          </cell>
        </row>
        <row r="147">
          <cell r="G147">
            <v>32</v>
          </cell>
        </row>
        <row r="151">
          <cell r="G151">
            <v>18</v>
          </cell>
        </row>
        <row r="157">
          <cell r="G157">
            <v>356.2</v>
          </cell>
        </row>
        <row r="167">
          <cell r="G167">
            <v>24.1</v>
          </cell>
        </row>
        <row r="174">
          <cell r="G174">
            <v>185.6</v>
          </cell>
        </row>
        <row r="180">
          <cell r="G180">
            <v>58955.5</v>
          </cell>
        </row>
        <row r="184">
          <cell r="G184">
            <v>425</v>
          </cell>
        </row>
        <row r="188">
          <cell r="G188">
            <v>784.6</v>
          </cell>
        </row>
        <row r="192">
          <cell r="G192">
            <v>41.3</v>
          </cell>
        </row>
        <row r="198">
          <cell r="G198">
            <v>380.8</v>
          </cell>
        </row>
        <row r="202">
          <cell r="G202">
            <v>20</v>
          </cell>
        </row>
        <row r="213">
          <cell r="G213">
            <v>171361.3</v>
          </cell>
        </row>
        <row r="217">
          <cell r="G217">
            <v>2177.6999999999998</v>
          </cell>
        </row>
        <row r="221">
          <cell r="G221">
            <v>114.6</v>
          </cell>
        </row>
        <row r="225">
          <cell r="G225">
            <v>1567.5</v>
          </cell>
        </row>
        <row r="229">
          <cell r="G229">
            <v>82.5</v>
          </cell>
        </row>
        <row r="235">
          <cell r="G235">
            <v>354.7</v>
          </cell>
        </row>
        <row r="237">
          <cell r="G237">
            <v>640.1</v>
          </cell>
        </row>
        <row r="241">
          <cell r="G241">
            <v>33.700000000000003</v>
          </cell>
        </row>
        <row r="246">
          <cell r="G246">
            <v>31121.8</v>
          </cell>
        </row>
        <row r="250">
          <cell r="G250">
            <v>1700</v>
          </cell>
        </row>
        <row r="256">
          <cell r="G256">
            <v>1329.2</v>
          </cell>
        </row>
        <row r="260">
          <cell r="G260">
            <v>70</v>
          </cell>
        </row>
        <row r="266">
          <cell r="G266">
            <v>10289.5</v>
          </cell>
        </row>
        <row r="270">
          <cell r="G270">
            <v>145</v>
          </cell>
        </row>
        <row r="276">
          <cell r="G276">
            <v>2446.5</v>
          </cell>
        </row>
        <row r="283">
          <cell r="G283">
            <v>59</v>
          </cell>
        </row>
        <row r="288">
          <cell r="G288">
            <v>22.2</v>
          </cell>
        </row>
        <row r="292">
          <cell r="G292">
            <v>1</v>
          </cell>
        </row>
        <row r="297">
          <cell r="G297">
            <v>1.5</v>
          </cell>
        </row>
        <row r="301">
          <cell r="G301">
            <v>1.5</v>
          </cell>
        </row>
        <row r="315">
          <cell r="G315">
            <v>657</v>
          </cell>
        </row>
        <row r="319">
          <cell r="G319">
            <v>34.700000000000003</v>
          </cell>
        </row>
        <row r="323">
          <cell r="G323">
            <v>249.9</v>
          </cell>
        </row>
        <row r="326">
          <cell r="G326">
            <v>300</v>
          </cell>
        </row>
        <row r="332">
          <cell r="G332">
            <v>2543.9</v>
          </cell>
        </row>
        <row r="341">
          <cell r="G341">
            <v>8.1</v>
          </cell>
        </row>
        <row r="345">
          <cell r="G345">
            <v>298.8</v>
          </cell>
        </row>
        <row r="349">
          <cell r="G349">
            <v>2510.1000000000004</v>
          </cell>
        </row>
        <row r="354">
          <cell r="G354">
            <v>34</v>
          </cell>
        </row>
        <row r="370">
          <cell r="G370">
            <v>100</v>
          </cell>
        </row>
        <row r="374">
          <cell r="G374">
            <v>30</v>
          </cell>
        </row>
        <row r="380">
          <cell r="G380">
            <v>2496.3999999999996</v>
          </cell>
        </row>
        <row r="393">
          <cell r="G393">
            <v>10168.200000000001</v>
          </cell>
        </row>
        <row r="410">
          <cell r="G410">
            <v>10</v>
          </cell>
        </row>
        <row r="423">
          <cell r="G423">
            <v>8649.1</v>
          </cell>
        </row>
        <row r="431">
          <cell r="G431">
            <v>345.6</v>
          </cell>
        </row>
        <row r="437">
          <cell r="G437">
            <v>4</v>
          </cell>
        </row>
        <row r="444">
          <cell r="G444">
            <v>1.1000000000000001</v>
          </cell>
        </row>
        <row r="456">
          <cell r="G456">
            <v>5681.9</v>
          </cell>
        </row>
        <row r="461">
          <cell r="G461">
            <v>5312.8</v>
          </cell>
        </row>
        <row r="466">
          <cell r="G466">
            <v>1420.4</v>
          </cell>
        </row>
        <row r="473">
          <cell r="G473">
            <v>28</v>
          </cell>
        </row>
        <row r="477">
          <cell r="G477">
            <v>1</v>
          </cell>
        </row>
        <row r="485">
          <cell r="G485">
            <v>10024.9</v>
          </cell>
        </row>
        <row r="489">
          <cell r="G489">
            <v>28388.6</v>
          </cell>
        </row>
        <row r="493">
          <cell r="G493">
            <v>283.89999999999998</v>
          </cell>
        </row>
        <row r="500">
          <cell r="G500">
            <v>2000</v>
          </cell>
        </row>
        <row r="508">
          <cell r="G508">
            <v>2583.1999999999998</v>
          </cell>
        </row>
        <row r="516">
          <cell r="G516">
            <v>17234.2</v>
          </cell>
        </row>
        <row r="521">
          <cell r="G521">
            <v>7959</v>
          </cell>
        </row>
        <row r="528">
          <cell r="G528">
            <v>27</v>
          </cell>
        </row>
        <row r="535">
          <cell r="G535">
            <v>72</v>
          </cell>
        </row>
        <row r="544">
          <cell r="G544">
            <v>3.8</v>
          </cell>
        </row>
        <row r="551">
          <cell r="G551">
            <v>304.8</v>
          </cell>
        </row>
        <row r="557">
          <cell r="G557">
            <v>400</v>
          </cell>
        </row>
        <row r="561">
          <cell r="G561">
            <v>153.5</v>
          </cell>
        </row>
        <row r="566">
          <cell r="G566">
            <v>474</v>
          </cell>
        </row>
        <row r="571">
          <cell r="G571">
            <v>76.5</v>
          </cell>
        </row>
        <row r="577">
          <cell r="G577">
            <v>599.70000000000005</v>
          </cell>
        </row>
        <row r="580">
          <cell r="G580">
            <v>55.2</v>
          </cell>
        </row>
        <row r="585">
          <cell r="G585">
            <v>599.70000000000005</v>
          </cell>
        </row>
        <row r="589">
          <cell r="G589">
            <v>55.2</v>
          </cell>
        </row>
        <row r="594">
          <cell r="G594">
            <v>0.7</v>
          </cell>
        </row>
        <row r="598">
          <cell r="G598">
            <v>13.4</v>
          </cell>
        </row>
        <row r="602">
          <cell r="G602">
            <v>1</v>
          </cell>
        </row>
        <row r="609">
          <cell r="G609">
            <v>10</v>
          </cell>
        </row>
        <row r="610">
          <cell r="G610">
            <v>48</v>
          </cell>
        </row>
        <row r="617">
          <cell r="G617">
            <v>2758.1</v>
          </cell>
        </row>
        <row r="622">
          <cell r="G622">
            <v>1428.7</v>
          </cell>
        </row>
        <row r="637">
          <cell r="G637">
            <v>8.4</v>
          </cell>
        </row>
        <row r="641">
          <cell r="G641">
            <v>14.4</v>
          </cell>
        </row>
        <row r="647">
          <cell r="G647">
            <v>534.6</v>
          </cell>
        </row>
        <row r="652">
          <cell r="G652">
            <v>51</v>
          </cell>
        </row>
        <row r="657">
          <cell r="G657">
            <v>2650.9</v>
          </cell>
        </row>
        <row r="661">
          <cell r="G661">
            <v>356.09999999999997</v>
          </cell>
        </row>
        <row r="665">
          <cell r="G665">
            <v>1</v>
          </cell>
        </row>
        <row r="668">
          <cell r="G668">
            <v>16.100000000000001</v>
          </cell>
        </row>
        <row r="672">
          <cell r="G672">
            <v>462.09999999999997</v>
          </cell>
        </row>
        <row r="681">
          <cell r="G681">
            <v>3631.6</v>
          </cell>
        </row>
        <row r="686">
          <cell r="G686">
            <v>93.800000000000011</v>
          </cell>
        </row>
        <row r="693">
          <cell r="G693">
            <v>1405.1999999999998</v>
          </cell>
        </row>
        <row r="700">
          <cell r="G700">
            <v>9</v>
          </cell>
        </row>
        <row r="704">
          <cell r="G704">
            <v>8.4</v>
          </cell>
        </row>
        <row r="711">
          <cell r="G711">
            <v>493.2</v>
          </cell>
        </row>
        <row r="716">
          <cell r="G716">
            <v>63.5</v>
          </cell>
        </row>
        <row r="721">
          <cell r="G721">
            <v>3.9</v>
          </cell>
        </row>
        <row r="727">
          <cell r="G727">
            <v>130</v>
          </cell>
        </row>
        <row r="733">
          <cell r="G733">
            <v>276</v>
          </cell>
        </row>
        <row r="740">
          <cell r="G740">
            <v>65498.7</v>
          </cell>
        </row>
        <row r="754">
          <cell r="G754">
            <v>16.600000000000001</v>
          </cell>
        </row>
        <row r="759">
          <cell r="G759">
            <v>6</v>
          </cell>
        </row>
        <row r="767">
          <cell r="G767">
            <v>48</v>
          </cell>
        </row>
        <row r="771">
          <cell r="G771">
            <v>4.8</v>
          </cell>
        </row>
        <row r="778">
          <cell r="G778">
            <v>3.6</v>
          </cell>
        </row>
        <row r="786">
          <cell r="G786">
            <v>25.8</v>
          </cell>
        </row>
        <row r="790">
          <cell r="G790">
            <v>2</v>
          </cell>
        </row>
        <row r="798">
          <cell r="G798">
            <v>3455</v>
          </cell>
        </row>
        <row r="804">
          <cell r="G804">
            <v>5.3</v>
          </cell>
        </row>
        <row r="807">
          <cell r="G807">
            <v>296.10000000000002</v>
          </cell>
        </row>
        <row r="813">
          <cell r="G813">
            <v>299.89999999999998</v>
          </cell>
        </row>
        <row r="817">
          <cell r="G817">
            <v>15</v>
          </cell>
        </row>
        <row r="822">
          <cell r="G822">
            <v>599.70000000000005</v>
          </cell>
        </row>
        <row r="826">
          <cell r="G826">
            <v>60</v>
          </cell>
        </row>
        <row r="842">
          <cell r="G842">
            <v>239</v>
          </cell>
        </row>
        <row r="850">
          <cell r="G850">
            <v>1020.8</v>
          </cell>
        </row>
        <row r="855">
          <cell r="G855">
            <v>530.6</v>
          </cell>
        </row>
        <row r="871">
          <cell r="G871">
            <v>44.8</v>
          </cell>
        </row>
        <row r="875">
          <cell r="G875">
            <v>460.30000000000007</v>
          </cell>
        </row>
        <row r="880">
          <cell r="G880">
            <v>45</v>
          </cell>
        </row>
        <row r="886">
          <cell r="G886">
            <v>50</v>
          </cell>
        </row>
        <row r="893">
          <cell r="G893">
            <v>5</v>
          </cell>
        </row>
        <row r="902">
          <cell r="G902">
            <v>2218.9</v>
          </cell>
        </row>
        <row r="919">
          <cell r="G919">
            <v>33</v>
          </cell>
        </row>
        <row r="923">
          <cell r="G923">
            <v>0.2</v>
          </cell>
        </row>
        <row r="929">
          <cell r="G929">
            <v>32.799999999999997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8"/>
  <sheetViews>
    <sheetView tabSelected="1" workbookViewId="0">
      <selection activeCell="B1" sqref="B1:E1"/>
    </sheetView>
  </sheetViews>
  <sheetFormatPr defaultRowHeight="15" x14ac:dyDescent="0.25"/>
  <cols>
    <col min="1" max="1" width="68.28515625" style="1" customWidth="1"/>
    <col min="2" max="2" width="15.28515625" style="5" customWidth="1"/>
    <col min="3" max="3" width="14" style="60" customWidth="1"/>
    <col min="4" max="4" width="10.7109375" style="60" customWidth="1"/>
    <col min="5" max="5" width="16.140625" style="5" customWidth="1"/>
    <col min="6" max="6" width="15.5703125" style="1" customWidth="1"/>
    <col min="7" max="256" width="9.140625" style="1"/>
    <col min="257" max="257" width="68.28515625" style="1" customWidth="1"/>
    <col min="258" max="258" width="15.28515625" style="1" customWidth="1"/>
    <col min="259" max="259" width="14" style="1" customWidth="1"/>
    <col min="260" max="260" width="10.7109375" style="1" customWidth="1"/>
    <col min="261" max="261" width="16.140625" style="1" customWidth="1"/>
    <col min="262" max="262" width="15.5703125" style="1" customWidth="1"/>
    <col min="263" max="512" width="9.140625" style="1"/>
    <col min="513" max="513" width="68.28515625" style="1" customWidth="1"/>
    <col min="514" max="514" width="15.28515625" style="1" customWidth="1"/>
    <col min="515" max="515" width="14" style="1" customWidth="1"/>
    <col min="516" max="516" width="10.7109375" style="1" customWidth="1"/>
    <col min="517" max="517" width="16.140625" style="1" customWidth="1"/>
    <col min="518" max="518" width="15.5703125" style="1" customWidth="1"/>
    <col min="519" max="768" width="9.140625" style="1"/>
    <col min="769" max="769" width="68.28515625" style="1" customWidth="1"/>
    <col min="770" max="770" width="15.28515625" style="1" customWidth="1"/>
    <col min="771" max="771" width="14" style="1" customWidth="1"/>
    <col min="772" max="772" width="10.7109375" style="1" customWidth="1"/>
    <col min="773" max="773" width="16.140625" style="1" customWidth="1"/>
    <col min="774" max="774" width="15.5703125" style="1" customWidth="1"/>
    <col min="775" max="1024" width="9.140625" style="1"/>
    <col min="1025" max="1025" width="68.28515625" style="1" customWidth="1"/>
    <col min="1026" max="1026" width="15.28515625" style="1" customWidth="1"/>
    <col min="1027" max="1027" width="14" style="1" customWidth="1"/>
    <col min="1028" max="1028" width="10.7109375" style="1" customWidth="1"/>
    <col min="1029" max="1029" width="16.140625" style="1" customWidth="1"/>
    <col min="1030" max="1030" width="15.5703125" style="1" customWidth="1"/>
    <col min="1031" max="1280" width="9.140625" style="1"/>
    <col min="1281" max="1281" width="68.28515625" style="1" customWidth="1"/>
    <col min="1282" max="1282" width="15.28515625" style="1" customWidth="1"/>
    <col min="1283" max="1283" width="14" style="1" customWidth="1"/>
    <col min="1284" max="1284" width="10.7109375" style="1" customWidth="1"/>
    <col min="1285" max="1285" width="16.140625" style="1" customWidth="1"/>
    <col min="1286" max="1286" width="15.5703125" style="1" customWidth="1"/>
    <col min="1287" max="1536" width="9.140625" style="1"/>
    <col min="1537" max="1537" width="68.28515625" style="1" customWidth="1"/>
    <col min="1538" max="1538" width="15.28515625" style="1" customWidth="1"/>
    <col min="1539" max="1539" width="14" style="1" customWidth="1"/>
    <col min="1540" max="1540" width="10.7109375" style="1" customWidth="1"/>
    <col min="1541" max="1541" width="16.140625" style="1" customWidth="1"/>
    <col min="1542" max="1542" width="15.5703125" style="1" customWidth="1"/>
    <col min="1543" max="1792" width="9.140625" style="1"/>
    <col min="1793" max="1793" width="68.28515625" style="1" customWidth="1"/>
    <col min="1794" max="1794" width="15.28515625" style="1" customWidth="1"/>
    <col min="1795" max="1795" width="14" style="1" customWidth="1"/>
    <col min="1796" max="1796" width="10.7109375" style="1" customWidth="1"/>
    <col min="1797" max="1797" width="16.140625" style="1" customWidth="1"/>
    <col min="1798" max="1798" width="15.5703125" style="1" customWidth="1"/>
    <col min="1799" max="2048" width="9.140625" style="1"/>
    <col min="2049" max="2049" width="68.28515625" style="1" customWidth="1"/>
    <col min="2050" max="2050" width="15.28515625" style="1" customWidth="1"/>
    <col min="2051" max="2051" width="14" style="1" customWidth="1"/>
    <col min="2052" max="2052" width="10.7109375" style="1" customWidth="1"/>
    <col min="2053" max="2053" width="16.140625" style="1" customWidth="1"/>
    <col min="2054" max="2054" width="15.5703125" style="1" customWidth="1"/>
    <col min="2055" max="2304" width="9.140625" style="1"/>
    <col min="2305" max="2305" width="68.28515625" style="1" customWidth="1"/>
    <col min="2306" max="2306" width="15.28515625" style="1" customWidth="1"/>
    <col min="2307" max="2307" width="14" style="1" customWidth="1"/>
    <col min="2308" max="2308" width="10.7109375" style="1" customWidth="1"/>
    <col min="2309" max="2309" width="16.140625" style="1" customWidth="1"/>
    <col min="2310" max="2310" width="15.5703125" style="1" customWidth="1"/>
    <col min="2311" max="2560" width="9.140625" style="1"/>
    <col min="2561" max="2561" width="68.28515625" style="1" customWidth="1"/>
    <col min="2562" max="2562" width="15.28515625" style="1" customWidth="1"/>
    <col min="2563" max="2563" width="14" style="1" customWidth="1"/>
    <col min="2564" max="2564" width="10.7109375" style="1" customWidth="1"/>
    <col min="2565" max="2565" width="16.140625" style="1" customWidth="1"/>
    <col min="2566" max="2566" width="15.5703125" style="1" customWidth="1"/>
    <col min="2567" max="2816" width="9.140625" style="1"/>
    <col min="2817" max="2817" width="68.28515625" style="1" customWidth="1"/>
    <col min="2818" max="2818" width="15.28515625" style="1" customWidth="1"/>
    <col min="2819" max="2819" width="14" style="1" customWidth="1"/>
    <col min="2820" max="2820" width="10.7109375" style="1" customWidth="1"/>
    <col min="2821" max="2821" width="16.140625" style="1" customWidth="1"/>
    <col min="2822" max="2822" width="15.5703125" style="1" customWidth="1"/>
    <col min="2823" max="3072" width="9.140625" style="1"/>
    <col min="3073" max="3073" width="68.28515625" style="1" customWidth="1"/>
    <col min="3074" max="3074" width="15.28515625" style="1" customWidth="1"/>
    <col min="3075" max="3075" width="14" style="1" customWidth="1"/>
    <col min="3076" max="3076" width="10.7109375" style="1" customWidth="1"/>
    <col min="3077" max="3077" width="16.140625" style="1" customWidth="1"/>
    <col min="3078" max="3078" width="15.5703125" style="1" customWidth="1"/>
    <col min="3079" max="3328" width="9.140625" style="1"/>
    <col min="3329" max="3329" width="68.28515625" style="1" customWidth="1"/>
    <col min="3330" max="3330" width="15.28515625" style="1" customWidth="1"/>
    <col min="3331" max="3331" width="14" style="1" customWidth="1"/>
    <col min="3332" max="3332" width="10.7109375" style="1" customWidth="1"/>
    <col min="3333" max="3333" width="16.140625" style="1" customWidth="1"/>
    <col min="3334" max="3334" width="15.5703125" style="1" customWidth="1"/>
    <col min="3335" max="3584" width="9.140625" style="1"/>
    <col min="3585" max="3585" width="68.28515625" style="1" customWidth="1"/>
    <col min="3586" max="3586" width="15.28515625" style="1" customWidth="1"/>
    <col min="3587" max="3587" width="14" style="1" customWidth="1"/>
    <col min="3588" max="3588" width="10.7109375" style="1" customWidth="1"/>
    <col min="3589" max="3589" width="16.140625" style="1" customWidth="1"/>
    <col min="3590" max="3590" width="15.5703125" style="1" customWidth="1"/>
    <col min="3591" max="3840" width="9.140625" style="1"/>
    <col min="3841" max="3841" width="68.28515625" style="1" customWidth="1"/>
    <col min="3842" max="3842" width="15.28515625" style="1" customWidth="1"/>
    <col min="3843" max="3843" width="14" style="1" customWidth="1"/>
    <col min="3844" max="3844" width="10.7109375" style="1" customWidth="1"/>
    <col min="3845" max="3845" width="16.140625" style="1" customWidth="1"/>
    <col min="3846" max="3846" width="15.5703125" style="1" customWidth="1"/>
    <col min="3847" max="4096" width="9.140625" style="1"/>
    <col min="4097" max="4097" width="68.28515625" style="1" customWidth="1"/>
    <col min="4098" max="4098" width="15.28515625" style="1" customWidth="1"/>
    <col min="4099" max="4099" width="14" style="1" customWidth="1"/>
    <col min="4100" max="4100" width="10.7109375" style="1" customWidth="1"/>
    <col min="4101" max="4101" width="16.140625" style="1" customWidth="1"/>
    <col min="4102" max="4102" width="15.5703125" style="1" customWidth="1"/>
    <col min="4103" max="4352" width="9.140625" style="1"/>
    <col min="4353" max="4353" width="68.28515625" style="1" customWidth="1"/>
    <col min="4354" max="4354" width="15.28515625" style="1" customWidth="1"/>
    <col min="4355" max="4355" width="14" style="1" customWidth="1"/>
    <col min="4356" max="4356" width="10.7109375" style="1" customWidth="1"/>
    <col min="4357" max="4357" width="16.140625" style="1" customWidth="1"/>
    <col min="4358" max="4358" width="15.5703125" style="1" customWidth="1"/>
    <col min="4359" max="4608" width="9.140625" style="1"/>
    <col min="4609" max="4609" width="68.28515625" style="1" customWidth="1"/>
    <col min="4610" max="4610" width="15.28515625" style="1" customWidth="1"/>
    <col min="4611" max="4611" width="14" style="1" customWidth="1"/>
    <col min="4612" max="4612" width="10.7109375" style="1" customWidth="1"/>
    <col min="4613" max="4613" width="16.140625" style="1" customWidth="1"/>
    <col min="4614" max="4614" width="15.5703125" style="1" customWidth="1"/>
    <col min="4615" max="4864" width="9.140625" style="1"/>
    <col min="4865" max="4865" width="68.28515625" style="1" customWidth="1"/>
    <col min="4866" max="4866" width="15.28515625" style="1" customWidth="1"/>
    <col min="4867" max="4867" width="14" style="1" customWidth="1"/>
    <col min="4868" max="4868" width="10.7109375" style="1" customWidth="1"/>
    <col min="4869" max="4869" width="16.140625" style="1" customWidth="1"/>
    <col min="4870" max="4870" width="15.5703125" style="1" customWidth="1"/>
    <col min="4871" max="5120" width="9.140625" style="1"/>
    <col min="5121" max="5121" width="68.28515625" style="1" customWidth="1"/>
    <col min="5122" max="5122" width="15.28515625" style="1" customWidth="1"/>
    <col min="5123" max="5123" width="14" style="1" customWidth="1"/>
    <col min="5124" max="5124" width="10.7109375" style="1" customWidth="1"/>
    <col min="5125" max="5125" width="16.140625" style="1" customWidth="1"/>
    <col min="5126" max="5126" width="15.5703125" style="1" customWidth="1"/>
    <col min="5127" max="5376" width="9.140625" style="1"/>
    <col min="5377" max="5377" width="68.28515625" style="1" customWidth="1"/>
    <col min="5378" max="5378" width="15.28515625" style="1" customWidth="1"/>
    <col min="5379" max="5379" width="14" style="1" customWidth="1"/>
    <col min="5380" max="5380" width="10.7109375" style="1" customWidth="1"/>
    <col min="5381" max="5381" width="16.140625" style="1" customWidth="1"/>
    <col min="5382" max="5382" width="15.5703125" style="1" customWidth="1"/>
    <col min="5383" max="5632" width="9.140625" style="1"/>
    <col min="5633" max="5633" width="68.28515625" style="1" customWidth="1"/>
    <col min="5634" max="5634" width="15.28515625" style="1" customWidth="1"/>
    <col min="5635" max="5635" width="14" style="1" customWidth="1"/>
    <col min="5636" max="5636" width="10.7109375" style="1" customWidth="1"/>
    <col min="5637" max="5637" width="16.140625" style="1" customWidth="1"/>
    <col min="5638" max="5638" width="15.5703125" style="1" customWidth="1"/>
    <col min="5639" max="5888" width="9.140625" style="1"/>
    <col min="5889" max="5889" width="68.28515625" style="1" customWidth="1"/>
    <col min="5890" max="5890" width="15.28515625" style="1" customWidth="1"/>
    <col min="5891" max="5891" width="14" style="1" customWidth="1"/>
    <col min="5892" max="5892" width="10.7109375" style="1" customWidth="1"/>
    <col min="5893" max="5893" width="16.140625" style="1" customWidth="1"/>
    <col min="5894" max="5894" width="15.5703125" style="1" customWidth="1"/>
    <col min="5895" max="6144" width="9.140625" style="1"/>
    <col min="6145" max="6145" width="68.28515625" style="1" customWidth="1"/>
    <col min="6146" max="6146" width="15.28515625" style="1" customWidth="1"/>
    <col min="6147" max="6147" width="14" style="1" customWidth="1"/>
    <col min="6148" max="6148" width="10.7109375" style="1" customWidth="1"/>
    <col min="6149" max="6149" width="16.140625" style="1" customWidth="1"/>
    <col min="6150" max="6150" width="15.5703125" style="1" customWidth="1"/>
    <col min="6151" max="6400" width="9.140625" style="1"/>
    <col min="6401" max="6401" width="68.28515625" style="1" customWidth="1"/>
    <col min="6402" max="6402" width="15.28515625" style="1" customWidth="1"/>
    <col min="6403" max="6403" width="14" style="1" customWidth="1"/>
    <col min="6404" max="6404" width="10.7109375" style="1" customWidth="1"/>
    <col min="6405" max="6405" width="16.140625" style="1" customWidth="1"/>
    <col min="6406" max="6406" width="15.5703125" style="1" customWidth="1"/>
    <col min="6407" max="6656" width="9.140625" style="1"/>
    <col min="6657" max="6657" width="68.28515625" style="1" customWidth="1"/>
    <col min="6658" max="6658" width="15.28515625" style="1" customWidth="1"/>
    <col min="6659" max="6659" width="14" style="1" customWidth="1"/>
    <col min="6660" max="6660" width="10.7109375" style="1" customWidth="1"/>
    <col min="6661" max="6661" width="16.140625" style="1" customWidth="1"/>
    <col min="6662" max="6662" width="15.5703125" style="1" customWidth="1"/>
    <col min="6663" max="6912" width="9.140625" style="1"/>
    <col min="6913" max="6913" width="68.28515625" style="1" customWidth="1"/>
    <col min="6914" max="6914" width="15.28515625" style="1" customWidth="1"/>
    <col min="6915" max="6915" width="14" style="1" customWidth="1"/>
    <col min="6916" max="6916" width="10.7109375" style="1" customWidth="1"/>
    <col min="6917" max="6917" width="16.140625" style="1" customWidth="1"/>
    <col min="6918" max="6918" width="15.5703125" style="1" customWidth="1"/>
    <col min="6919" max="7168" width="9.140625" style="1"/>
    <col min="7169" max="7169" width="68.28515625" style="1" customWidth="1"/>
    <col min="7170" max="7170" width="15.28515625" style="1" customWidth="1"/>
    <col min="7171" max="7171" width="14" style="1" customWidth="1"/>
    <col min="7172" max="7172" width="10.7109375" style="1" customWidth="1"/>
    <col min="7173" max="7173" width="16.140625" style="1" customWidth="1"/>
    <col min="7174" max="7174" width="15.5703125" style="1" customWidth="1"/>
    <col min="7175" max="7424" width="9.140625" style="1"/>
    <col min="7425" max="7425" width="68.28515625" style="1" customWidth="1"/>
    <col min="7426" max="7426" width="15.28515625" style="1" customWidth="1"/>
    <col min="7427" max="7427" width="14" style="1" customWidth="1"/>
    <col min="7428" max="7428" width="10.7109375" style="1" customWidth="1"/>
    <col min="7429" max="7429" width="16.140625" style="1" customWidth="1"/>
    <col min="7430" max="7430" width="15.5703125" style="1" customWidth="1"/>
    <col min="7431" max="7680" width="9.140625" style="1"/>
    <col min="7681" max="7681" width="68.28515625" style="1" customWidth="1"/>
    <col min="7682" max="7682" width="15.28515625" style="1" customWidth="1"/>
    <col min="7683" max="7683" width="14" style="1" customWidth="1"/>
    <col min="7684" max="7684" width="10.7109375" style="1" customWidth="1"/>
    <col min="7685" max="7685" width="16.140625" style="1" customWidth="1"/>
    <col min="7686" max="7686" width="15.5703125" style="1" customWidth="1"/>
    <col min="7687" max="7936" width="9.140625" style="1"/>
    <col min="7937" max="7937" width="68.28515625" style="1" customWidth="1"/>
    <col min="7938" max="7938" width="15.28515625" style="1" customWidth="1"/>
    <col min="7939" max="7939" width="14" style="1" customWidth="1"/>
    <col min="7940" max="7940" width="10.7109375" style="1" customWidth="1"/>
    <col min="7941" max="7941" width="16.140625" style="1" customWidth="1"/>
    <col min="7942" max="7942" width="15.5703125" style="1" customWidth="1"/>
    <col min="7943" max="8192" width="9.140625" style="1"/>
    <col min="8193" max="8193" width="68.28515625" style="1" customWidth="1"/>
    <col min="8194" max="8194" width="15.28515625" style="1" customWidth="1"/>
    <col min="8195" max="8195" width="14" style="1" customWidth="1"/>
    <col min="8196" max="8196" width="10.7109375" style="1" customWidth="1"/>
    <col min="8197" max="8197" width="16.140625" style="1" customWidth="1"/>
    <col min="8198" max="8198" width="15.5703125" style="1" customWidth="1"/>
    <col min="8199" max="8448" width="9.140625" style="1"/>
    <col min="8449" max="8449" width="68.28515625" style="1" customWidth="1"/>
    <col min="8450" max="8450" width="15.28515625" style="1" customWidth="1"/>
    <col min="8451" max="8451" width="14" style="1" customWidth="1"/>
    <col min="8452" max="8452" width="10.7109375" style="1" customWidth="1"/>
    <col min="8453" max="8453" width="16.140625" style="1" customWidth="1"/>
    <col min="8454" max="8454" width="15.5703125" style="1" customWidth="1"/>
    <col min="8455" max="8704" width="9.140625" style="1"/>
    <col min="8705" max="8705" width="68.28515625" style="1" customWidth="1"/>
    <col min="8706" max="8706" width="15.28515625" style="1" customWidth="1"/>
    <col min="8707" max="8707" width="14" style="1" customWidth="1"/>
    <col min="8708" max="8708" width="10.7109375" style="1" customWidth="1"/>
    <col min="8709" max="8709" width="16.140625" style="1" customWidth="1"/>
    <col min="8710" max="8710" width="15.5703125" style="1" customWidth="1"/>
    <col min="8711" max="8960" width="9.140625" style="1"/>
    <col min="8961" max="8961" width="68.28515625" style="1" customWidth="1"/>
    <col min="8962" max="8962" width="15.28515625" style="1" customWidth="1"/>
    <col min="8963" max="8963" width="14" style="1" customWidth="1"/>
    <col min="8964" max="8964" width="10.7109375" style="1" customWidth="1"/>
    <col min="8965" max="8965" width="16.140625" style="1" customWidth="1"/>
    <col min="8966" max="8966" width="15.5703125" style="1" customWidth="1"/>
    <col min="8967" max="9216" width="9.140625" style="1"/>
    <col min="9217" max="9217" width="68.28515625" style="1" customWidth="1"/>
    <col min="9218" max="9218" width="15.28515625" style="1" customWidth="1"/>
    <col min="9219" max="9219" width="14" style="1" customWidth="1"/>
    <col min="9220" max="9220" width="10.7109375" style="1" customWidth="1"/>
    <col min="9221" max="9221" width="16.140625" style="1" customWidth="1"/>
    <col min="9222" max="9222" width="15.5703125" style="1" customWidth="1"/>
    <col min="9223" max="9472" width="9.140625" style="1"/>
    <col min="9473" max="9473" width="68.28515625" style="1" customWidth="1"/>
    <col min="9474" max="9474" width="15.28515625" style="1" customWidth="1"/>
    <col min="9475" max="9475" width="14" style="1" customWidth="1"/>
    <col min="9476" max="9476" width="10.7109375" style="1" customWidth="1"/>
    <col min="9477" max="9477" width="16.140625" style="1" customWidth="1"/>
    <col min="9478" max="9478" width="15.5703125" style="1" customWidth="1"/>
    <col min="9479" max="9728" width="9.140625" style="1"/>
    <col min="9729" max="9729" width="68.28515625" style="1" customWidth="1"/>
    <col min="9730" max="9730" width="15.28515625" style="1" customWidth="1"/>
    <col min="9731" max="9731" width="14" style="1" customWidth="1"/>
    <col min="9732" max="9732" width="10.7109375" style="1" customWidth="1"/>
    <col min="9733" max="9733" width="16.140625" style="1" customWidth="1"/>
    <col min="9734" max="9734" width="15.5703125" style="1" customWidth="1"/>
    <col min="9735" max="9984" width="9.140625" style="1"/>
    <col min="9985" max="9985" width="68.28515625" style="1" customWidth="1"/>
    <col min="9986" max="9986" width="15.28515625" style="1" customWidth="1"/>
    <col min="9987" max="9987" width="14" style="1" customWidth="1"/>
    <col min="9988" max="9988" width="10.7109375" style="1" customWidth="1"/>
    <col min="9989" max="9989" width="16.140625" style="1" customWidth="1"/>
    <col min="9990" max="9990" width="15.5703125" style="1" customWidth="1"/>
    <col min="9991" max="10240" width="9.140625" style="1"/>
    <col min="10241" max="10241" width="68.28515625" style="1" customWidth="1"/>
    <col min="10242" max="10242" width="15.28515625" style="1" customWidth="1"/>
    <col min="10243" max="10243" width="14" style="1" customWidth="1"/>
    <col min="10244" max="10244" width="10.7109375" style="1" customWidth="1"/>
    <col min="10245" max="10245" width="16.140625" style="1" customWidth="1"/>
    <col min="10246" max="10246" width="15.5703125" style="1" customWidth="1"/>
    <col min="10247" max="10496" width="9.140625" style="1"/>
    <col min="10497" max="10497" width="68.28515625" style="1" customWidth="1"/>
    <col min="10498" max="10498" width="15.28515625" style="1" customWidth="1"/>
    <col min="10499" max="10499" width="14" style="1" customWidth="1"/>
    <col min="10500" max="10500" width="10.7109375" style="1" customWidth="1"/>
    <col min="10501" max="10501" width="16.140625" style="1" customWidth="1"/>
    <col min="10502" max="10502" width="15.5703125" style="1" customWidth="1"/>
    <col min="10503" max="10752" width="9.140625" style="1"/>
    <col min="10753" max="10753" width="68.28515625" style="1" customWidth="1"/>
    <col min="10754" max="10754" width="15.28515625" style="1" customWidth="1"/>
    <col min="10755" max="10755" width="14" style="1" customWidth="1"/>
    <col min="10756" max="10756" width="10.7109375" style="1" customWidth="1"/>
    <col min="10757" max="10757" width="16.140625" style="1" customWidth="1"/>
    <col min="10758" max="10758" width="15.5703125" style="1" customWidth="1"/>
    <col min="10759" max="11008" width="9.140625" style="1"/>
    <col min="11009" max="11009" width="68.28515625" style="1" customWidth="1"/>
    <col min="11010" max="11010" width="15.28515625" style="1" customWidth="1"/>
    <col min="11011" max="11011" width="14" style="1" customWidth="1"/>
    <col min="11012" max="11012" width="10.7109375" style="1" customWidth="1"/>
    <col min="11013" max="11013" width="16.140625" style="1" customWidth="1"/>
    <col min="11014" max="11014" width="15.5703125" style="1" customWidth="1"/>
    <col min="11015" max="11264" width="9.140625" style="1"/>
    <col min="11265" max="11265" width="68.28515625" style="1" customWidth="1"/>
    <col min="11266" max="11266" width="15.28515625" style="1" customWidth="1"/>
    <col min="11267" max="11267" width="14" style="1" customWidth="1"/>
    <col min="11268" max="11268" width="10.7109375" style="1" customWidth="1"/>
    <col min="11269" max="11269" width="16.140625" style="1" customWidth="1"/>
    <col min="11270" max="11270" width="15.5703125" style="1" customWidth="1"/>
    <col min="11271" max="11520" width="9.140625" style="1"/>
    <col min="11521" max="11521" width="68.28515625" style="1" customWidth="1"/>
    <col min="11522" max="11522" width="15.28515625" style="1" customWidth="1"/>
    <col min="11523" max="11523" width="14" style="1" customWidth="1"/>
    <col min="11524" max="11524" width="10.7109375" style="1" customWidth="1"/>
    <col min="11525" max="11525" width="16.140625" style="1" customWidth="1"/>
    <col min="11526" max="11526" width="15.5703125" style="1" customWidth="1"/>
    <col min="11527" max="11776" width="9.140625" style="1"/>
    <col min="11777" max="11777" width="68.28515625" style="1" customWidth="1"/>
    <col min="11778" max="11778" width="15.28515625" style="1" customWidth="1"/>
    <col min="11779" max="11779" width="14" style="1" customWidth="1"/>
    <col min="11780" max="11780" width="10.7109375" style="1" customWidth="1"/>
    <col min="11781" max="11781" width="16.140625" style="1" customWidth="1"/>
    <col min="11782" max="11782" width="15.5703125" style="1" customWidth="1"/>
    <col min="11783" max="12032" width="9.140625" style="1"/>
    <col min="12033" max="12033" width="68.28515625" style="1" customWidth="1"/>
    <col min="12034" max="12034" width="15.28515625" style="1" customWidth="1"/>
    <col min="12035" max="12035" width="14" style="1" customWidth="1"/>
    <col min="12036" max="12036" width="10.7109375" style="1" customWidth="1"/>
    <col min="12037" max="12037" width="16.140625" style="1" customWidth="1"/>
    <col min="12038" max="12038" width="15.5703125" style="1" customWidth="1"/>
    <col min="12039" max="12288" width="9.140625" style="1"/>
    <col min="12289" max="12289" width="68.28515625" style="1" customWidth="1"/>
    <col min="12290" max="12290" width="15.28515625" style="1" customWidth="1"/>
    <col min="12291" max="12291" width="14" style="1" customWidth="1"/>
    <col min="12292" max="12292" width="10.7109375" style="1" customWidth="1"/>
    <col min="12293" max="12293" width="16.140625" style="1" customWidth="1"/>
    <col min="12294" max="12294" width="15.5703125" style="1" customWidth="1"/>
    <col min="12295" max="12544" width="9.140625" style="1"/>
    <col min="12545" max="12545" width="68.28515625" style="1" customWidth="1"/>
    <col min="12546" max="12546" width="15.28515625" style="1" customWidth="1"/>
    <col min="12547" max="12547" width="14" style="1" customWidth="1"/>
    <col min="12548" max="12548" width="10.7109375" style="1" customWidth="1"/>
    <col min="12549" max="12549" width="16.140625" style="1" customWidth="1"/>
    <col min="12550" max="12550" width="15.5703125" style="1" customWidth="1"/>
    <col min="12551" max="12800" width="9.140625" style="1"/>
    <col min="12801" max="12801" width="68.28515625" style="1" customWidth="1"/>
    <col min="12802" max="12802" width="15.28515625" style="1" customWidth="1"/>
    <col min="12803" max="12803" width="14" style="1" customWidth="1"/>
    <col min="12804" max="12804" width="10.7109375" style="1" customWidth="1"/>
    <col min="12805" max="12805" width="16.140625" style="1" customWidth="1"/>
    <col min="12806" max="12806" width="15.5703125" style="1" customWidth="1"/>
    <col min="12807" max="13056" width="9.140625" style="1"/>
    <col min="13057" max="13057" width="68.28515625" style="1" customWidth="1"/>
    <col min="13058" max="13058" width="15.28515625" style="1" customWidth="1"/>
    <col min="13059" max="13059" width="14" style="1" customWidth="1"/>
    <col min="13060" max="13060" width="10.7109375" style="1" customWidth="1"/>
    <col min="13061" max="13061" width="16.140625" style="1" customWidth="1"/>
    <col min="13062" max="13062" width="15.5703125" style="1" customWidth="1"/>
    <col min="13063" max="13312" width="9.140625" style="1"/>
    <col min="13313" max="13313" width="68.28515625" style="1" customWidth="1"/>
    <col min="13314" max="13314" width="15.28515625" style="1" customWidth="1"/>
    <col min="13315" max="13315" width="14" style="1" customWidth="1"/>
    <col min="13316" max="13316" width="10.7109375" style="1" customWidth="1"/>
    <col min="13317" max="13317" width="16.140625" style="1" customWidth="1"/>
    <col min="13318" max="13318" width="15.5703125" style="1" customWidth="1"/>
    <col min="13319" max="13568" width="9.140625" style="1"/>
    <col min="13569" max="13569" width="68.28515625" style="1" customWidth="1"/>
    <col min="13570" max="13570" width="15.28515625" style="1" customWidth="1"/>
    <col min="13571" max="13571" width="14" style="1" customWidth="1"/>
    <col min="13572" max="13572" width="10.7109375" style="1" customWidth="1"/>
    <col min="13573" max="13573" width="16.140625" style="1" customWidth="1"/>
    <col min="13574" max="13574" width="15.5703125" style="1" customWidth="1"/>
    <col min="13575" max="13824" width="9.140625" style="1"/>
    <col min="13825" max="13825" width="68.28515625" style="1" customWidth="1"/>
    <col min="13826" max="13826" width="15.28515625" style="1" customWidth="1"/>
    <col min="13827" max="13827" width="14" style="1" customWidth="1"/>
    <col min="13828" max="13828" width="10.7109375" style="1" customWidth="1"/>
    <col min="13829" max="13829" width="16.140625" style="1" customWidth="1"/>
    <col min="13830" max="13830" width="15.5703125" style="1" customWidth="1"/>
    <col min="13831" max="14080" width="9.140625" style="1"/>
    <col min="14081" max="14081" width="68.28515625" style="1" customWidth="1"/>
    <col min="14082" max="14082" width="15.28515625" style="1" customWidth="1"/>
    <col min="14083" max="14083" width="14" style="1" customWidth="1"/>
    <col min="14084" max="14084" width="10.7109375" style="1" customWidth="1"/>
    <col min="14085" max="14085" width="16.140625" style="1" customWidth="1"/>
    <col min="14086" max="14086" width="15.5703125" style="1" customWidth="1"/>
    <col min="14087" max="14336" width="9.140625" style="1"/>
    <col min="14337" max="14337" width="68.28515625" style="1" customWidth="1"/>
    <col min="14338" max="14338" width="15.28515625" style="1" customWidth="1"/>
    <col min="14339" max="14339" width="14" style="1" customWidth="1"/>
    <col min="14340" max="14340" width="10.7109375" style="1" customWidth="1"/>
    <col min="14341" max="14341" width="16.140625" style="1" customWidth="1"/>
    <col min="14342" max="14342" width="15.5703125" style="1" customWidth="1"/>
    <col min="14343" max="14592" width="9.140625" style="1"/>
    <col min="14593" max="14593" width="68.28515625" style="1" customWidth="1"/>
    <col min="14594" max="14594" width="15.28515625" style="1" customWidth="1"/>
    <col min="14595" max="14595" width="14" style="1" customWidth="1"/>
    <col min="14596" max="14596" width="10.7109375" style="1" customWidth="1"/>
    <col min="14597" max="14597" width="16.140625" style="1" customWidth="1"/>
    <col min="14598" max="14598" width="15.5703125" style="1" customWidth="1"/>
    <col min="14599" max="14848" width="9.140625" style="1"/>
    <col min="14849" max="14849" width="68.28515625" style="1" customWidth="1"/>
    <col min="14850" max="14850" width="15.28515625" style="1" customWidth="1"/>
    <col min="14851" max="14851" width="14" style="1" customWidth="1"/>
    <col min="14852" max="14852" width="10.7109375" style="1" customWidth="1"/>
    <col min="14853" max="14853" width="16.140625" style="1" customWidth="1"/>
    <col min="14854" max="14854" width="15.5703125" style="1" customWidth="1"/>
    <col min="14855" max="15104" width="9.140625" style="1"/>
    <col min="15105" max="15105" width="68.28515625" style="1" customWidth="1"/>
    <col min="15106" max="15106" width="15.28515625" style="1" customWidth="1"/>
    <col min="15107" max="15107" width="14" style="1" customWidth="1"/>
    <col min="15108" max="15108" width="10.7109375" style="1" customWidth="1"/>
    <col min="15109" max="15109" width="16.140625" style="1" customWidth="1"/>
    <col min="15110" max="15110" width="15.5703125" style="1" customWidth="1"/>
    <col min="15111" max="15360" width="9.140625" style="1"/>
    <col min="15361" max="15361" width="68.28515625" style="1" customWidth="1"/>
    <col min="15362" max="15362" width="15.28515625" style="1" customWidth="1"/>
    <col min="15363" max="15363" width="14" style="1" customWidth="1"/>
    <col min="15364" max="15364" width="10.7109375" style="1" customWidth="1"/>
    <col min="15365" max="15365" width="16.140625" style="1" customWidth="1"/>
    <col min="15366" max="15366" width="15.5703125" style="1" customWidth="1"/>
    <col min="15367" max="15616" width="9.140625" style="1"/>
    <col min="15617" max="15617" width="68.28515625" style="1" customWidth="1"/>
    <col min="15618" max="15618" width="15.28515625" style="1" customWidth="1"/>
    <col min="15619" max="15619" width="14" style="1" customWidth="1"/>
    <col min="15620" max="15620" width="10.7109375" style="1" customWidth="1"/>
    <col min="15621" max="15621" width="16.140625" style="1" customWidth="1"/>
    <col min="15622" max="15622" width="15.5703125" style="1" customWidth="1"/>
    <col min="15623" max="15872" width="9.140625" style="1"/>
    <col min="15873" max="15873" width="68.28515625" style="1" customWidth="1"/>
    <col min="15874" max="15874" width="15.28515625" style="1" customWidth="1"/>
    <col min="15875" max="15875" width="14" style="1" customWidth="1"/>
    <col min="15876" max="15876" width="10.7109375" style="1" customWidth="1"/>
    <col min="15877" max="15877" width="16.140625" style="1" customWidth="1"/>
    <col min="15878" max="15878" width="15.5703125" style="1" customWidth="1"/>
    <col min="15879" max="16128" width="9.140625" style="1"/>
    <col min="16129" max="16129" width="68.28515625" style="1" customWidth="1"/>
    <col min="16130" max="16130" width="15.28515625" style="1" customWidth="1"/>
    <col min="16131" max="16131" width="14" style="1" customWidth="1"/>
    <col min="16132" max="16132" width="10.7109375" style="1" customWidth="1"/>
    <col min="16133" max="16133" width="16.140625" style="1" customWidth="1"/>
    <col min="16134" max="16134" width="15.5703125" style="1" customWidth="1"/>
    <col min="16135" max="16384" width="9.140625" style="1"/>
  </cols>
  <sheetData>
    <row r="1" spans="1:7" ht="121.5" customHeight="1" x14ac:dyDescent="0.25">
      <c r="B1" s="67" t="s">
        <v>359</v>
      </c>
      <c r="C1" s="67"/>
      <c r="D1" s="67"/>
      <c r="E1" s="67"/>
    </row>
    <row r="2" spans="1:7" ht="93" customHeight="1" x14ac:dyDescent="0.25">
      <c r="A2" s="2"/>
      <c r="B2" s="68" t="s">
        <v>310</v>
      </c>
      <c r="C2" s="68"/>
      <c r="D2" s="68"/>
      <c r="E2" s="68"/>
      <c r="F2" s="3"/>
      <c r="G2" s="4"/>
    </row>
    <row r="3" spans="1:7" ht="15.75" x14ac:dyDescent="0.25">
      <c r="A3" s="2"/>
      <c r="C3" s="65"/>
      <c r="D3" s="65"/>
      <c r="E3" s="65"/>
      <c r="F3" s="65"/>
      <c r="G3" s="6"/>
    </row>
    <row r="4" spans="1:7" ht="56.25" customHeight="1" x14ac:dyDescent="0.25">
      <c r="A4" s="69" t="s">
        <v>311</v>
      </c>
      <c r="B4" s="70"/>
      <c r="C4" s="70"/>
      <c r="D4" s="70"/>
      <c r="E4" s="70"/>
    </row>
    <row r="5" spans="1:7" ht="18.75" customHeight="1" x14ac:dyDescent="0.25">
      <c r="A5" s="7" t="s">
        <v>0</v>
      </c>
      <c r="B5" s="8" t="s">
        <v>0</v>
      </c>
      <c r="C5" s="9" t="s">
        <v>0</v>
      </c>
      <c r="D5" s="71" t="s">
        <v>1</v>
      </c>
      <c r="E5" s="71"/>
    </row>
    <row r="6" spans="1:7" x14ac:dyDescent="0.25">
      <c r="A6" s="10" t="s">
        <v>2</v>
      </c>
      <c r="B6" s="11" t="s">
        <v>3</v>
      </c>
      <c r="C6" s="12" t="s">
        <v>4</v>
      </c>
      <c r="D6" s="12" t="s">
        <v>5</v>
      </c>
      <c r="E6" s="11" t="s">
        <v>6</v>
      </c>
    </row>
    <row r="7" spans="1:7" x14ac:dyDescent="0.25">
      <c r="A7" s="13" t="s">
        <v>7</v>
      </c>
      <c r="B7" s="14"/>
      <c r="C7" s="15"/>
      <c r="D7" s="16"/>
      <c r="E7" s="17">
        <f>E8+E62+E156+E344</f>
        <v>635118.70000000007</v>
      </c>
      <c r="F7" s="18"/>
    </row>
    <row r="8" spans="1:7" ht="30" x14ac:dyDescent="0.25">
      <c r="A8" s="19" t="s">
        <v>8</v>
      </c>
      <c r="B8" s="14" t="s">
        <v>9</v>
      </c>
      <c r="C8" s="15"/>
      <c r="D8" s="16"/>
      <c r="E8" s="20">
        <f>E9+E21+E29+E35+E50+E56</f>
        <v>77542.100000000006</v>
      </c>
      <c r="F8" s="21"/>
    </row>
    <row r="9" spans="1:7" ht="31.5" customHeight="1" x14ac:dyDescent="0.25">
      <c r="A9" s="19" t="s">
        <v>10</v>
      </c>
      <c r="B9" s="14" t="s">
        <v>11</v>
      </c>
      <c r="C9" s="15"/>
      <c r="D9" s="16"/>
      <c r="E9" s="22">
        <f>E10+E15+E18</f>
        <v>8610.2999999999993</v>
      </c>
    </row>
    <row r="10" spans="1:7" ht="30" x14ac:dyDescent="0.25">
      <c r="A10" s="19" t="s">
        <v>12</v>
      </c>
      <c r="B10" s="14" t="s">
        <v>13</v>
      </c>
      <c r="C10" s="15"/>
      <c r="D10" s="16"/>
      <c r="E10" s="22">
        <f>E11+E13</f>
        <v>8573.9</v>
      </c>
    </row>
    <row r="11" spans="1:7" ht="33.75" customHeight="1" x14ac:dyDescent="0.25">
      <c r="A11" s="23" t="s">
        <v>14</v>
      </c>
      <c r="B11" s="24" t="s">
        <v>13</v>
      </c>
      <c r="C11" s="15">
        <v>600</v>
      </c>
      <c r="D11" s="16"/>
      <c r="E11" s="25">
        <f>SUM(E12)</f>
        <v>1.5</v>
      </c>
    </row>
    <row r="12" spans="1:7" ht="30" x14ac:dyDescent="0.25">
      <c r="A12" s="13" t="s">
        <v>15</v>
      </c>
      <c r="B12" s="14" t="s">
        <v>13</v>
      </c>
      <c r="C12" s="15">
        <v>600</v>
      </c>
      <c r="D12" s="16" t="s">
        <v>16</v>
      </c>
      <c r="E12" s="22">
        <f>SUM('[1]9'!G44)</f>
        <v>1.5</v>
      </c>
    </row>
    <row r="13" spans="1:7" ht="30" x14ac:dyDescent="0.25">
      <c r="A13" s="23" t="s">
        <v>14</v>
      </c>
      <c r="B13" s="14" t="s">
        <v>13</v>
      </c>
      <c r="C13" s="15">
        <v>600</v>
      </c>
      <c r="D13" s="16"/>
      <c r="E13" s="20">
        <f>E14</f>
        <v>8572.4</v>
      </c>
    </row>
    <row r="14" spans="1:7" ht="19.5" customHeight="1" x14ac:dyDescent="0.25">
      <c r="A14" s="13" t="s">
        <v>17</v>
      </c>
      <c r="B14" s="14" t="s">
        <v>13</v>
      </c>
      <c r="C14" s="15">
        <v>600</v>
      </c>
      <c r="D14" s="16" t="s">
        <v>18</v>
      </c>
      <c r="E14" s="26">
        <v>8572.4</v>
      </c>
    </row>
    <row r="15" spans="1:7" ht="36.75" customHeight="1" x14ac:dyDescent="0.25">
      <c r="A15" s="27" t="s">
        <v>312</v>
      </c>
      <c r="B15" s="28" t="s">
        <v>313</v>
      </c>
      <c r="C15" s="15"/>
      <c r="D15" s="16"/>
      <c r="E15" s="29">
        <f>E16</f>
        <v>34.5</v>
      </c>
    </row>
    <row r="16" spans="1:7" ht="32.25" customHeight="1" x14ac:dyDescent="0.25">
      <c r="A16" s="30" t="s">
        <v>14</v>
      </c>
      <c r="B16" s="28" t="s">
        <v>313</v>
      </c>
      <c r="C16" s="15">
        <v>600</v>
      </c>
      <c r="D16" s="16"/>
      <c r="E16" s="29">
        <f>E17</f>
        <v>34.5</v>
      </c>
    </row>
    <row r="17" spans="1:5" ht="23.25" customHeight="1" x14ac:dyDescent="0.25">
      <c r="A17" s="31" t="s">
        <v>17</v>
      </c>
      <c r="B17" s="28" t="s">
        <v>313</v>
      </c>
      <c r="C17" s="15">
        <v>600</v>
      </c>
      <c r="D17" s="16" t="s">
        <v>18</v>
      </c>
      <c r="E17" s="29">
        <f>SUM('[1]9'!G63)</f>
        <v>34.5</v>
      </c>
    </row>
    <row r="18" spans="1:5" ht="40.5" customHeight="1" x14ac:dyDescent="0.25">
      <c r="A18" s="27" t="s">
        <v>314</v>
      </c>
      <c r="B18" s="28" t="s">
        <v>313</v>
      </c>
      <c r="C18" s="15"/>
      <c r="D18" s="16"/>
      <c r="E18" s="29">
        <f>E19</f>
        <v>1.9</v>
      </c>
    </row>
    <row r="19" spans="1:5" ht="33" customHeight="1" x14ac:dyDescent="0.25">
      <c r="A19" s="23" t="s">
        <v>14</v>
      </c>
      <c r="B19" s="28" t="s">
        <v>313</v>
      </c>
      <c r="C19" s="15">
        <v>600</v>
      </c>
      <c r="D19" s="16"/>
      <c r="E19" s="29">
        <f>E20</f>
        <v>1.9</v>
      </c>
    </row>
    <row r="20" spans="1:5" ht="14.25" customHeight="1" x14ac:dyDescent="0.25">
      <c r="A20" s="13" t="s">
        <v>17</v>
      </c>
      <c r="B20" s="28" t="s">
        <v>313</v>
      </c>
      <c r="C20" s="15">
        <v>600</v>
      </c>
      <c r="D20" s="16" t="s">
        <v>18</v>
      </c>
      <c r="E20" s="29">
        <f>SUM('[1]9'!G67)</f>
        <v>1.9</v>
      </c>
    </row>
    <row r="21" spans="1:5" ht="32.25" customHeight="1" x14ac:dyDescent="0.25">
      <c r="A21" s="19" t="s">
        <v>19</v>
      </c>
      <c r="B21" s="32" t="s">
        <v>20</v>
      </c>
      <c r="C21" s="33"/>
      <c r="D21" s="16"/>
      <c r="E21" s="34">
        <f>E22</f>
        <v>1409.8</v>
      </c>
    </row>
    <row r="22" spans="1:5" ht="36" customHeight="1" x14ac:dyDescent="0.25">
      <c r="A22" s="19" t="s">
        <v>21</v>
      </c>
      <c r="B22" s="24" t="s">
        <v>22</v>
      </c>
      <c r="C22" s="35"/>
      <c r="D22" s="16"/>
      <c r="E22" s="34">
        <f>E23+E25+E27</f>
        <v>1409.8</v>
      </c>
    </row>
    <row r="23" spans="1:5" ht="62.25" customHeight="1" x14ac:dyDescent="0.25">
      <c r="A23" s="19" t="s">
        <v>23</v>
      </c>
      <c r="B23" s="32" t="s">
        <v>24</v>
      </c>
      <c r="C23" s="33" t="s">
        <v>25</v>
      </c>
      <c r="D23" s="16"/>
      <c r="E23" s="34">
        <f>E24</f>
        <v>1026.1000000000001</v>
      </c>
    </row>
    <row r="24" spans="1:5" x14ac:dyDescent="0.25">
      <c r="A24" s="13" t="s">
        <v>17</v>
      </c>
      <c r="B24" s="32" t="s">
        <v>24</v>
      </c>
      <c r="C24" s="33" t="s">
        <v>25</v>
      </c>
      <c r="D24" s="16" t="s">
        <v>18</v>
      </c>
      <c r="E24" s="17">
        <f>SUM('[1]9'!G78)</f>
        <v>1026.1000000000001</v>
      </c>
    </row>
    <row r="25" spans="1:5" ht="42" customHeight="1" x14ac:dyDescent="0.25">
      <c r="A25" s="23" t="s">
        <v>26</v>
      </c>
      <c r="B25" s="32" t="s">
        <v>24</v>
      </c>
      <c r="C25" s="33" t="s">
        <v>27</v>
      </c>
      <c r="D25" s="16"/>
      <c r="E25" s="34">
        <f>E26</f>
        <v>375.4</v>
      </c>
    </row>
    <row r="26" spans="1:5" ht="20.25" customHeight="1" x14ac:dyDescent="0.25">
      <c r="A26" s="13" t="s">
        <v>17</v>
      </c>
      <c r="B26" s="32" t="s">
        <v>24</v>
      </c>
      <c r="C26" s="33" t="s">
        <v>27</v>
      </c>
      <c r="D26" s="16" t="s">
        <v>18</v>
      </c>
      <c r="E26" s="34">
        <v>375.4</v>
      </c>
    </row>
    <row r="27" spans="1:5" x14ac:dyDescent="0.25">
      <c r="A27" s="13" t="s">
        <v>28</v>
      </c>
      <c r="B27" s="32" t="s">
        <v>24</v>
      </c>
      <c r="C27" s="36">
        <v>800</v>
      </c>
      <c r="D27" s="35"/>
      <c r="E27" s="34">
        <f>E28</f>
        <v>8.3000000000000007</v>
      </c>
    </row>
    <row r="28" spans="1:5" x14ac:dyDescent="0.25">
      <c r="A28" s="13" t="s">
        <v>17</v>
      </c>
      <c r="B28" s="32" t="s">
        <v>24</v>
      </c>
      <c r="C28" s="36">
        <v>800</v>
      </c>
      <c r="D28" s="35" t="s">
        <v>18</v>
      </c>
      <c r="E28" s="34">
        <f>SUM('[1]9'!G87)</f>
        <v>8.3000000000000007</v>
      </c>
    </row>
    <row r="29" spans="1:5" ht="45" x14ac:dyDescent="0.25">
      <c r="A29" s="19" t="s">
        <v>29</v>
      </c>
      <c r="B29" s="24" t="s">
        <v>30</v>
      </c>
      <c r="C29" s="15"/>
      <c r="D29" s="16"/>
      <c r="E29" s="34">
        <f>E30+E33</f>
        <v>17363</v>
      </c>
    </row>
    <row r="30" spans="1:5" ht="45" x14ac:dyDescent="0.25">
      <c r="A30" s="19" t="s">
        <v>31</v>
      </c>
      <c r="B30" s="32" t="s">
        <v>32</v>
      </c>
      <c r="C30" s="15"/>
      <c r="D30" s="16"/>
      <c r="E30" s="26">
        <f>E31</f>
        <v>6382.8</v>
      </c>
    </row>
    <row r="31" spans="1:5" ht="45" customHeight="1" x14ac:dyDescent="0.25">
      <c r="A31" s="13" t="s">
        <v>14</v>
      </c>
      <c r="B31" s="32" t="s">
        <v>32</v>
      </c>
      <c r="C31" s="15">
        <v>600</v>
      </c>
      <c r="D31" s="16"/>
      <c r="E31" s="34">
        <f>E32</f>
        <v>6382.8</v>
      </c>
    </row>
    <row r="32" spans="1:5" x14ac:dyDescent="0.25">
      <c r="A32" s="13" t="s">
        <v>17</v>
      </c>
      <c r="B32" s="32" t="s">
        <v>32</v>
      </c>
      <c r="C32" s="15">
        <v>600</v>
      </c>
      <c r="D32" s="16" t="s">
        <v>18</v>
      </c>
      <c r="E32" s="34">
        <v>6382.8</v>
      </c>
    </row>
    <row r="33" spans="1:5" ht="45" customHeight="1" x14ac:dyDescent="0.25">
      <c r="A33" s="13" t="s">
        <v>33</v>
      </c>
      <c r="B33" s="32" t="s">
        <v>34</v>
      </c>
      <c r="C33" s="15">
        <v>600</v>
      </c>
      <c r="D33" s="16"/>
      <c r="E33" s="34">
        <f>SUM(E34)</f>
        <v>10980.2</v>
      </c>
    </row>
    <row r="34" spans="1:5" x14ac:dyDescent="0.25">
      <c r="A34" s="13" t="s">
        <v>17</v>
      </c>
      <c r="B34" s="32" t="s">
        <v>34</v>
      </c>
      <c r="C34" s="15">
        <v>600</v>
      </c>
      <c r="D34" s="16" t="s">
        <v>18</v>
      </c>
      <c r="E34" s="34">
        <f>SUM('[1]9'!G105+'[1]9'!G101)</f>
        <v>10980.2</v>
      </c>
    </row>
    <row r="35" spans="1:5" ht="46.5" customHeight="1" x14ac:dyDescent="0.25">
      <c r="A35" s="37" t="s">
        <v>35</v>
      </c>
      <c r="B35" s="24" t="s">
        <v>36</v>
      </c>
      <c r="C35" s="15"/>
      <c r="D35" s="16"/>
      <c r="E35" s="34">
        <f>E36+E43</f>
        <v>41667.600000000006</v>
      </c>
    </row>
    <row r="36" spans="1:5" ht="52.5" customHeight="1" x14ac:dyDescent="0.25">
      <c r="A36" s="37" t="s">
        <v>37</v>
      </c>
      <c r="B36" s="24" t="s">
        <v>38</v>
      </c>
      <c r="C36" s="15"/>
      <c r="D36" s="16"/>
      <c r="E36" s="34">
        <f>E37+E39+E41</f>
        <v>4501.8</v>
      </c>
    </row>
    <row r="37" spans="1:5" ht="45" x14ac:dyDescent="0.25">
      <c r="A37" s="37" t="s">
        <v>35</v>
      </c>
      <c r="B37" s="24" t="s">
        <v>38</v>
      </c>
      <c r="C37" s="15">
        <v>100</v>
      </c>
      <c r="D37" s="16"/>
      <c r="E37" s="34">
        <f>E38</f>
        <v>4256.5</v>
      </c>
    </row>
    <row r="38" spans="1:5" x14ac:dyDescent="0.25">
      <c r="A38" s="37" t="s">
        <v>39</v>
      </c>
      <c r="B38" s="24" t="s">
        <v>38</v>
      </c>
      <c r="C38" s="15">
        <v>100</v>
      </c>
      <c r="D38" s="16" t="s">
        <v>40</v>
      </c>
      <c r="E38" s="22">
        <f>SUM('[1]9'!G16)</f>
        <v>4256.5</v>
      </c>
    </row>
    <row r="39" spans="1:5" ht="30" x14ac:dyDescent="0.25">
      <c r="A39" s="23" t="s">
        <v>41</v>
      </c>
      <c r="B39" s="24" t="s">
        <v>38</v>
      </c>
      <c r="C39" s="15" t="s">
        <v>27</v>
      </c>
      <c r="D39" s="16"/>
      <c r="E39" s="34">
        <f>E40</f>
        <v>235.3</v>
      </c>
    </row>
    <row r="40" spans="1:5" x14ac:dyDescent="0.25">
      <c r="A40" s="13" t="s">
        <v>39</v>
      </c>
      <c r="B40" s="24" t="s">
        <v>38</v>
      </c>
      <c r="C40" s="15" t="s">
        <v>27</v>
      </c>
      <c r="D40" s="16" t="s">
        <v>40</v>
      </c>
      <c r="E40" s="34">
        <f>SUM('[1]9'!G20)</f>
        <v>235.3</v>
      </c>
    </row>
    <row r="41" spans="1:5" ht="17.25" customHeight="1" x14ac:dyDescent="0.25">
      <c r="A41" s="13" t="s">
        <v>28</v>
      </c>
      <c r="B41" s="24" t="s">
        <v>38</v>
      </c>
      <c r="C41" s="15">
        <v>800</v>
      </c>
      <c r="D41" s="16"/>
      <c r="E41" s="34">
        <f>E42</f>
        <v>10</v>
      </c>
    </row>
    <row r="42" spans="1:5" ht="16.5" customHeight="1" x14ac:dyDescent="0.25">
      <c r="A42" s="13" t="s">
        <v>39</v>
      </c>
      <c r="B42" s="24" t="s">
        <v>38</v>
      </c>
      <c r="C42" s="15">
        <v>800</v>
      </c>
      <c r="D42" s="16" t="s">
        <v>40</v>
      </c>
      <c r="E42" s="34">
        <f>SUM('[1]9'!G24)</f>
        <v>10</v>
      </c>
    </row>
    <row r="43" spans="1:5" ht="60" x14ac:dyDescent="0.25">
      <c r="A43" s="23" t="s">
        <v>43</v>
      </c>
      <c r="B43" s="38" t="s">
        <v>44</v>
      </c>
      <c r="C43" s="15"/>
      <c r="D43" s="16"/>
      <c r="E43" s="34">
        <f>E44+E47</f>
        <v>37165.800000000003</v>
      </c>
    </row>
    <row r="44" spans="1:5" ht="78" customHeight="1" x14ac:dyDescent="0.25">
      <c r="A44" s="23" t="s">
        <v>315</v>
      </c>
      <c r="B44" s="38" t="s">
        <v>44</v>
      </c>
      <c r="C44" s="15"/>
      <c r="D44" s="16"/>
      <c r="E44" s="22">
        <f>E45</f>
        <v>34665.800000000003</v>
      </c>
    </row>
    <row r="45" spans="1:5" ht="48.75" customHeight="1" x14ac:dyDescent="0.25">
      <c r="A45" s="39" t="s">
        <v>45</v>
      </c>
      <c r="B45" s="38" t="s">
        <v>44</v>
      </c>
      <c r="C45" s="15">
        <v>400</v>
      </c>
      <c r="D45" s="16"/>
      <c r="E45" s="22">
        <f>E46</f>
        <v>34665.800000000003</v>
      </c>
    </row>
    <row r="46" spans="1:5" ht="23.25" customHeight="1" x14ac:dyDescent="0.25">
      <c r="A46" s="13" t="s">
        <v>39</v>
      </c>
      <c r="B46" s="38" t="s">
        <v>44</v>
      </c>
      <c r="C46" s="15">
        <v>400</v>
      </c>
      <c r="D46" s="16" t="s">
        <v>40</v>
      </c>
      <c r="E46" s="22">
        <f>SUM('[1]9'!G36)</f>
        <v>34665.800000000003</v>
      </c>
    </row>
    <row r="47" spans="1:5" ht="77.25" customHeight="1" x14ac:dyDescent="0.25">
      <c r="A47" s="23" t="s">
        <v>316</v>
      </c>
      <c r="B47" s="38" t="s">
        <v>44</v>
      </c>
      <c r="C47" s="15"/>
      <c r="D47" s="16"/>
      <c r="E47" s="22">
        <f>E48</f>
        <v>2500</v>
      </c>
    </row>
    <row r="48" spans="1:5" ht="43.5" customHeight="1" x14ac:dyDescent="0.25">
      <c r="A48" s="39" t="s">
        <v>45</v>
      </c>
      <c r="B48" s="38" t="s">
        <v>44</v>
      </c>
      <c r="C48" s="15">
        <v>400</v>
      </c>
      <c r="D48" s="16"/>
      <c r="E48" s="34">
        <f>E49</f>
        <v>2500</v>
      </c>
    </row>
    <row r="49" spans="1:5" ht="23.25" customHeight="1" x14ac:dyDescent="0.25">
      <c r="A49" s="13" t="s">
        <v>39</v>
      </c>
      <c r="B49" s="38" t="s">
        <v>44</v>
      </c>
      <c r="C49" s="15">
        <v>400</v>
      </c>
      <c r="D49" s="16" t="s">
        <v>40</v>
      </c>
      <c r="E49" s="34">
        <f>SUM('[1]9'!G39)</f>
        <v>2500</v>
      </c>
    </row>
    <row r="50" spans="1:5" ht="45" customHeight="1" x14ac:dyDescent="0.25">
      <c r="A50" s="37" t="s">
        <v>46</v>
      </c>
      <c r="B50" s="24" t="s">
        <v>47</v>
      </c>
      <c r="C50" s="15"/>
      <c r="D50" s="16"/>
      <c r="E50" s="34">
        <f>E51</f>
        <v>2052.5</v>
      </c>
    </row>
    <row r="51" spans="1:5" ht="36.75" customHeight="1" x14ac:dyDescent="0.25">
      <c r="A51" s="19" t="s">
        <v>341</v>
      </c>
      <c r="B51" s="24" t="s">
        <v>48</v>
      </c>
      <c r="C51" s="15"/>
      <c r="D51" s="16"/>
      <c r="E51" s="34">
        <f>E52+E54</f>
        <v>2052.5</v>
      </c>
    </row>
    <row r="52" spans="1:5" ht="69.75" customHeight="1" x14ac:dyDescent="0.25">
      <c r="A52" s="13" t="s">
        <v>23</v>
      </c>
      <c r="B52" s="24" t="s">
        <v>48</v>
      </c>
      <c r="C52" s="15">
        <v>100</v>
      </c>
      <c r="D52" s="16"/>
      <c r="E52" s="34">
        <f>E53</f>
        <v>1973.3</v>
      </c>
    </row>
    <row r="53" spans="1:5" ht="18.75" customHeight="1" x14ac:dyDescent="0.25">
      <c r="A53" s="13" t="s">
        <v>49</v>
      </c>
      <c r="B53" s="24" t="s">
        <v>48</v>
      </c>
      <c r="C53" s="15">
        <v>100</v>
      </c>
      <c r="D53" s="16" t="s">
        <v>50</v>
      </c>
      <c r="E53" s="34">
        <f>SUM('[1]9'!G128)</f>
        <v>1973.3</v>
      </c>
    </row>
    <row r="54" spans="1:5" ht="33.75" customHeight="1" x14ac:dyDescent="0.25">
      <c r="A54" s="13" t="s">
        <v>42</v>
      </c>
      <c r="B54" s="24" t="s">
        <v>48</v>
      </c>
      <c r="C54" s="15">
        <v>200</v>
      </c>
      <c r="D54" s="16"/>
      <c r="E54" s="34">
        <f>E55</f>
        <v>79.2</v>
      </c>
    </row>
    <row r="55" spans="1:5" ht="24" customHeight="1" x14ac:dyDescent="0.25">
      <c r="A55" s="13" t="s">
        <v>49</v>
      </c>
      <c r="B55" s="24" t="s">
        <v>48</v>
      </c>
      <c r="C55" s="15">
        <v>200</v>
      </c>
      <c r="D55" s="16" t="s">
        <v>50</v>
      </c>
      <c r="E55" s="34">
        <f>SUM('[1]9'!G132)</f>
        <v>79.2</v>
      </c>
    </row>
    <row r="56" spans="1:5" ht="51.75" customHeight="1" x14ac:dyDescent="0.25">
      <c r="A56" s="13" t="s">
        <v>317</v>
      </c>
      <c r="B56" s="33" t="s">
        <v>318</v>
      </c>
      <c r="C56" s="15"/>
      <c r="D56" s="16"/>
      <c r="E56" s="34">
        <f>SUM(E57)</f>
        <v>6438.9</v>
      </c>
    </row>
    <row r="57" spans="1:5" ht="35.25" customHeight="1" x14ac:dyDescent="0.25">
      <c r="A57" s="19" t="s">
        <v>319</v>
      </c>
      <c r="B57" s="33" t="s">
        <v>320</v>
      </c>
      <c r="C57" s="15"/>
      <c r="D57" s="16"/>
      <c r="E57" s="34">
        <f>SUM(E58+E60)</f>
        <v>6438.9</v>
      </c>
    </row>
    <row r="58" spans="1:5" ht="63.75" customHeight="1" x14ac:dyDescent="0.25">
      <c r="A58" s="13" t="s">
        <v>321</v>
      </c>
      <c r="B58" s="33" t="s">
        <v>318</v>
      </c>
      <c r="C58" s="15">
        <v>100</v>
      </c>
      <c r="D58" s="16"/>
      <c r="E58" s="34">
        <f>SUM(E59)</f>
        <v>6401.9</v>
      </c>
    </row>
    <row r="59" spans="1:5" ht="31.5" customHeight="1" x14ac:dyDescent="0.25">
      <c r="A59" s="13" t="s">
        <v>49</v>
      </c>
      <c r="B59" s="33" t="s">
        <v>318</v>
      </c>
      <c r="C59" s="15">
        <v>100</v>
      </c>
      <c r="D59" s="16" t="s">
        <v>50</v>
      </c>
      <c r="E59" s="34">
        <f>SUM('[1]9'!G138)</f>
        <v>6401.9</v>
      </c>
    </row>
    <row r="60" spans="1:5" ht="30.75" customHeight="1" x14ac:dyDescent="0.25">
      <c r="A60" s="13" t="s">
        <v>42</v>
      </c>
      <c r="B60" s="33" t="s">
        <v>318</v>
      </c>
      <c r="C60" s="15">
        <v>200</v>
      </c>
      <c r="D60" s="16"/>
      <c r="E60" s="34">
        <f>SUM(E61)</f>
        <v>37</v>
      </c>
    </row>
    <row r="61" spans="1:5" ht="20.25" customHeight="1" x14ac:dyDescent="0.25">
      <c r="A61" s="13" t="s">
        <v>49</v>
      </c>
      <c r="B61" s="33" t="s">
        <v>318</v>
      </c>
      <c r="C61" s="15">
        <v>200</v>
      </c>
      <c r="D61" s="16" t="s">
        <v>50</v>
      </c>
      <c r="E61" s="34">
        <f>SUM('[1]9'!G142)</f>
        <v>37</v>
      </c>
    </row>
    <row r="62" spans="1:5" ht="30" x14ac:dyDescent="0.25">
      <c r="A62" s="37" t="s">
        <v>51</v>
      </c>
      <c r="B62" s="24" t="s">
        <v>52</v>
      </c>
      <c r="C62" s="15"/>
      <c r="D62" s="16"/>
      <c r="E62" s="40">
        <f>E63+E84+E108+E117+E131+E151</f>
        <v>287939.89999999997</v>
      </c>
    </row>
    <row r="63" spans="1:5" ht="36.75" customHeight="1" x14ac:dyDescent="0.25">
      <c r="A63" s="37" t="s">
        <v>53</v>
      </c>
      <c r="B63" s="24" t="s">
        <v>54</v>
      </c>
      <c r="C63" s="15"/>
      <c r="D63" s="16"/>
      <c r="E63" s="34">
        <f>E64+E73</f>
        <v>70468</v>
      </c>
    </row>
    <row r="64" spans="1:5" ht="48" customHeight="1" x14ac:dyDescent="0.25">
      <c r="A64" s="19" t="s">
        <v>55</v>
      </c>
      <c r="B64" s="24" t="s">
        <v>56</v>
      </c>
      <c r="C64" s="36"/>
      <c r="D64" s="35"/>
      <c r="E64" s="34">
        <f>E65+E67+E69+E71+E78+E81</f>
        <v>11087.5</v>
      </c>
    </row>
    <row r="65" spans="1:6" ht="72" customHeight="1" x14ac:dyDescent="0.25">
      <c r="A65" s="23" t="s">
        <v>23</v>
      </c>
      <c r="B65" s="32" t="s">
        <v>57</v>
      </c>
      <c r="C65" s="15">
        <v>100</v>
      </c>
      <c r="D65" s="16"/>
      <c r="E65" s="34">
        <f>E66</f>
        <v>24.1</v>
      </c>
    </row>
    <row r="66" spans="1:6" x14ac:dyDescent="0.25">
      <c r="A66" s="37" t="s">
        <v>58</v>
      </c>
      <c r="B66" s="32" t="s">
        <v>57</v>
      </c>
      <c r="C66" s="15">
        <v>100</v>
      </c>
      <c r="D66" s="16" t="s">
        <v>59</v>
      </c>
      <c r="E66" s="34">
        <f>SUM('[1]9'!G167)</f>
        <v>24.1</v>
      </c>
      <c r="F66" s="18"/>
    </row>
    <row r="67" spans="1:6" ht="30" x14ac:dyDescent="0.25">
      <c r="A67" s="23" t="s">
        <v>42</v>
      </c>
      <c r="B67" s="32" t="s">
        <v>57</v>
      </c>
      <c r="C67" s="15">
        <v>200</v>
      </c>
      <c r="D67" s="16"/>
      <c r="E67" s="34">
        <f>E68</f>
        <v>9992.9</v>
      </c>
    </row>
    <row r="68" spans="1:6" x14ac:dyDescent="0.25">
      <c r="A68" s="37" t="s">
        <v>58</v>
      </c>
      <c r="B68" s="32" t="s">
        <v>57</v>
      </c>
      <c r="C68" s="36">
        <v>200</v>
      </c>
      <c r="D68" s="35" t="s">
        <v>59</v>
      </c>
      <c r="E68" s="34">
        <v>9992.9</v>
      </c>
    </row>
    <row r="69" spans="1:6" ht="33.75" customHeight="1" x14ac:dyDescent="0.25">
      <c r="A69" s="23" t="s">
        <v>42</v>
      </c>
      <c r="B69" s="32" t="s">
        <v>57</v>
      </c>
      <c r="C69" s="36">
        <v>200</v>
      </c>
      <c r="D69" s="35"/>
      <c r="E69" s="34">
        <f>E70</f>
        <v>59</v>
      </c>
    </row>
    <row r="70" spans="1:6" ht="30" x14ac:dyDescent="0.25">
      <c r="A70" s="13" t="s">
        <v>15</v>
      </c>
      <c r="B70" s="32" t="s">
        <v>57</v>
      </c>
      <c r="C70" s="36">
        <v>200</v>
      </c>
      <c r="D70" s="35" t="s">
        <v>16</v>
      </c>
      <c r="E70" s="34">
        <f>SUM('[1]9'!G283)</f>
        <v>59</v>
      </c>
    </row>
    <row r="71" spans="1:6" x14ac:dyDescent="0.25">
      <c r="A71" s="23" t="s">
        <v>28</v>
      </c>
      <c r="B71" s="32" t="s">
        <v>57</v>
      </c>
      <c r="C71" s="36">
        <v>800</v>
      </c>
      <c r="D71" s="16"/>
      <c r="E71" s="34">
        <f>E72</f>
        <v>185.6</v>
      </c>
    </row>
    <row r="72" spans="1:6" ht="18.75" customHeight="1" x14ac:dyDescent="0.25">
      <c r="A72" s="37" t="s">
        <v>58</v>
      </c>
      <c r="B72" s="32" t="s">
        <v>57</v>
      </c>
      <c r="C72" s="36">
        <v>800</v>
      </c>
      <c r="D72" s="16" t="s">
        <v>59</v>
      </c>
      <c r="E72" s="34">
        <f>SUM('[1]9'!G174)</f>
        <v>185.6</v>
      </c>
    </row>
    <row r="73" spans="1:6" ht="60" x14ac:dyDescent="0.25">
      <c r="A73" s="41" t="s">
        <v>60</v>
      </c>
      <c r="B73" s="24" t="s">
        <v>61</v>
      </c>
      <c r="C73" s="15"/>
      <c r="D73" s="16"/>
      <c r="E73" s="34">
        <f>E74+E76</f>
        <v>59380.5</v>
      </c>
    </row>
    <row r="74" spans="1:6" ht="75" x14ac:dyDescent="0.25">
      <c r="A74" s="13" t="s">
        <v>23</v>
      </c>
      <c r="B74" s="24" t="s">
        <v>61</v>
      </c>
      <c r="C74" s="15">
        <v>100</v>
      </c>
      <c r="D74" s="16"/>
      <c r="E74" s="34">
        <f>E75</f>
        <v>58955.5</v>
      </c>
    </row>
    <row r="75" spans="1:6" x14ac:dyDescent="0.25">
      <c r="A75" s="37" t="s">
        <v>58</v>
      </c>
      <c r="B75" s="24" t="s">
        <v>61</v>
      </c>
      <c r="C75" s="15" t="s">
        <v>25</v>
      </c>
      <c r="D75" s="16" t="s">
        <v>59</v>
      </c>
      <c r="E75" s="17">
        <f>SUM('[1]9'!G180)</f>
        <v>58955.5</v>
      </c>
    </row>
    <row r="76" spans="1:6" ht="35.25" customHeight="1" x14ac:dyDescent="0.25">
      <c r="A76" s="13" t="s">
        <v>42</v>
      </c>
      <c r="B76" s="24" t="s">
        <v>61</v>
      </c>
      <c r="C76" s="36">
        <v>200</v>
      </c>
      <c r="D76" s="16"/>
      <c r="E76" s="34">
        <f>E77</f>
        <v>425</v>
      </c>
    </row>
    <row r="77" spans="1:6" ht="18.75" customHeight="1" x14ac:dyDescent="0.25">
      <c r="A77" s="37" t="s">
        <v>58</v>
      </c>
      <c r="B77" s="24" t="s">
        <v>61</v>
      </c>
      <c r="C77" s="15" t="s">
        <v>27</v>
      </c>
      <c r="D77" s="16" t="s">
        <v>59</v>
      </c>
      <c r="E77" s="34">
        <f>SUM('[1]9'!G184)</f>
        <v>425</v>
      </c>
    </row>
    <row r="78" spans="1:6" ht="67.5" customHeight="1" x14ac:dyDescent="0.25">
      <c r="A78" s="37" t="s">
        <v>322</v>
      </c>
      <c r="B78" s="24" t="s">
        <v>323</v>
      </c>
      <c r="C78" s="15"/>
      <c r="D78" s="16"/>
      <c r="E78" s="34">
        <f>SUM(E79)</f>
        <v>784.6</v>
      </c>
    </row>
    <row r="79" spans="1:6" ht="31.5" customHeight="1" x14ac:dyDescent="0.25">
      <c r="A79" s="13" t="s">
        <v>42</v>
      </c>
      <c r="B79" s="24" t="s">
        <v>323</v>
      </c>
      <c r="C79" s="15">
        <v>200</v>
      </c>
      <c r="D79" s="16"/>
      <c r="E79" s="34">
        <f>SUM(E80)</f>
        <v>784.6</v>
      </c>
    </row>
    <row r="80" spans="1:6" ht="21" customHeight="1" x14ac:dyDescent="0.25">
      <c r="A80" s="37" t="s">
        <v>58</v>
      </c>
      <c r="B80" s="24" t="s">
        <v>323</v>
      </c>
      <c r="C80" s="15">
        <v>200</v>
      </c>
      <c r="D80" s="16" t="s">
        <v>59</v>
      </c>
      <c r="E80" s="34">
        <f>SUM('[1]9'!G188)</f>
        <v>784.6</v>
      </c>
    </row>
    <row r="81" spans="1:5" ht="60.75" customHeight="1" x14ac:dyDescent="0.25">
      <c r="A81" s="37" t="s">
        <v>324</v>
      </c>
      <c r="B81" s="24" t="s">
        <v>323</v>
      </c>
      <c r="C81" s="15"/>
      <c r="D81" s="16"/>
      <c r="E81" s="34">
        <f>SUM(E82)</f>
        <v>41.3</v>
      </c>
    </row>
    <row r="82" spans="1:5" ht="33" customHeight="1" x14ac:dyDescent="0.25">
      <c r="A82" s="13" t="s">
        <v>42</v>
      </c>
      <c r="B82" s="24" t="s">
        <v>323</v>
      </c>
      <c r="C82" s="15">
        <v>200</v>
      </c>
      <c r="D82" s="16"/>
      <c r="E82" s="34">
        <f>SUM(E83)</f>
        <v>41.3</v>
      </c>
    </row>
    <row r="83" spans="1:5" ht="21" customHeight="1" x14ac:dyDescent="0.25">
      <c r="A83" s="37" t="s">
        <v>58</v>
      </c>
      <c r="B83" s="24" t="s">
        <v>323</v>
      </c>
      <c r="C83" s="15">
        <v>200</v>
      </c>
      <c r="D83" s="16" t="s">
        <v>59</v>
      </c>
      <c r="E83" s="34">
        <f>SUM('[1]9'!G192)</f>
        <v>41.3</v>
      </c>
    </row>
    <row r="84" spans="1:5" ht="34.5" customHeight="1" x14ac:dyDescent="0.25">
      <c r="A84" s="37" t="s">
        <v>62</v>
      </c>
      <c r="B84" s="24" t="s">
        <v>63</v>
      </c>
      <c r="C84" s="15"/>
      <c r="D84" s="16"/>
      <c r="E84" s="34">
        <f>E85</f>
        <v>197744.00000000003</v>
      </c>
    </row>
    <row r="85" spans="1:5" ht="55.5" customHeight="1" x14ac:dyDescent="0.25">
      <c r="A85" s="19" t="s">
        <v>64</v>
      </c>
      <c r="B85" s="24" t="s">
        <v>65</v>
      </c>
      <c r="C85" s="36"/>
      <c r="D85" s="35"/>
      <c r="E85" s="34">
        <f>E86+E100+E102+E105+E90+E92+E94+E88+E96+E98</f>
        <v>197744.00000000003</v>
      </c>
    </row>
    <row r="86" spans="1:5" ht="38.25" customHeight="1" x14ac:dyDescent="0.25">
      <c r="A86" s="37" t="s">
        <v>66</v>
      </c>
      <c r="B86" s="14" t="s">
        <v>67</v>
      </c>
      <c r="C86" s="15">
        <v>600</v>
      </c>
      <c r="D86" s="16"/>
      <c r="E86" s="34">
        <f>E87</f>
        <v>11221.5</v>
      </c>
    </row>
    <row r="87" spans="1:5" x14ac:dyDescent="0.25">
      <c r="A87" s="13" t="s">
        <v>68</v>
      </c>
      <c r="B87" s="14" t="s">
        <v>67</v>
      </c>
      <c r="C87" s="15">
        <v>600</v>
      </c>
      <c r="D87" s="16" t="s">
        <v>69</v>
      </c>
      <c r="E87" s="34">
        <v>11221.5</v>
      </c>
    </row>
    <row r="88" spans="1:5" ht="105" x14ac:dyDescent="0.25">
      <c r="A88" s="13" t="s">
        <v>70</v>
      </c>
      <c r="B88" s="14"/>
      <c r="C88" s="15"/>
      <c r="D88" s="16"/>
      <c r="E88" s="34">
        <f>SUM(E89)</f>
        <v>2177.6999999999998</v>
      </c>
    </row>
    <row r="89" spans="1:5" ht="24" customHeight="1" x14ac:dyDescent="0.25">
      <c r="A89" s="13" t="s">
        <v>68</v>
      </c>
      <c r="B89" s="14" t="s">
        <v>71</v>
      </c>
      <c r="C89" s="15">
        <v>600</v>
      </c>
      <c r="D89" s="16" t="s">
        <v>69</v>
      </c>
      <c r="E89" s="34">
        <f>SUM('[1]9'!G217)</f>
        <v>2177.6999999999998</v>
      </c>
    </row>
    <row r="90" spans="1:5" ht="91.5" customHeight="1" x14ac:dyDescent="0.25">
      <c r="A90" s="13" t="s">
        <v>72</v>
      </c>
      <c r="B90" s="14" t="s">
        <v>71</v>
      </c>
      <c r="C90" s="15">
        <v>600</v>
      </c>
      <c r="D90" s="16"/>
      <c r="E90" s="34">
        <f>SUM(E91)</f>
        <v>114.6</v>
      </c>
    </row>
    <row r="91" spans="1:5" ht="18" customHeight="1" x14ac:dyDescent="0.25">
      <c r="A91" s="13" t="s">
        <v>68</v>
      </c>
      <c r="B91" s="14" t="s">
        <v>71</v>
      </c>
      <c r="C91" s="15">
        <v>600</v>
      </c>
      <c r="D91" s="16" t="s">
        <v>69</v>
      </c>
      <c r="E91" s="34">
        <f>SUM('[1]9'!G221)</f>
        <v>114.6</v>
      </c>
    </row>
    <row r="92" spans="1:5" ht="44.25" customHeight="1" x14ac:dyDescent="0.25">
      <c r="A92" s="23" t="s">
        <v>73</v>
      </c>
      <c r="B92" s="42" t="s">
        <v>74</v>
      </c>
      <c r="C92" s="15">
        <v>600</v>
      </c>
      <c r="D92" s="16"/>
      <c r="E92" s="34">
        <f>SUM(E93)</f>
        <v>1567.5</v>
      </c>
    </row>
    <row r="93" spans="1:5" ht="24" customHeight="1" x14ac:dyDescent="0.25">
      <c r="A93" s="13" t="s">
        <v>68</v>
      </c>
      <c r="B93" s="42" t="s">
        <v>74</v>
      </c>
      <c r="C93" s="15">
        <v>600</v>
      </c>
      <c r="D93" s="16" t="s">
        <v>69</v>
      </c>
      <c r="E93" s="34">
        <f>SUM('[1]9'!G225)</f>
        <v>1567.5</v>
      </c>
    </row>
    <row r="94" spans="1:5" ht="43.5" customHeight="1" x14ac:dyDescent="0.25">
      <c r="A94" s="23" t="s">
        <v>75</v>
      </c>
      <c r="B94" s="42" t="s">
        <v>74</v>
      </c>
      <c r="C94" s="15">
        <v>600</v>
      </c>
      <c r="D94" s="16"/>
      <c r="E94" s="34">
        <f>SUM(E95)</f>
        <v>82.5</v>
      </c>
    </row>
    <row r="95" spans="1:5" ht="14.25" customHeight="1" x14ac:dyDescent="0.25">
      <c r="A95" s="13" t="s">
        <v>68</v>
      </c>
      <c r="B95" s="14" t="s">
        <v>76</v>
      </c>
      <c r="C95" s="15">
        <v>600</v>
      </c>
      <c r="D95" s="16" t="s">
        <v>69</v>
      </c>
      <c r="E95" s="34">
        <f>SUM('[1]9'!G229)</f>
        <v>82.5</v>
      </c>
    </row>
    <row r="96" spans="1:5" ht="45" x14ac:dyDescent="0.25">
      <c r="A96" s="13" t="s">
        <v>77</v>
      </c>
      <c r="B96" s="14" t="s">
        <v>342</v>
      </c>
      <c r="C96" s="15">
        <v>600</v>
      </c>
      <c r="D96" s="16"/>
      <c r="E96" s="34">
        <f>SUM(E97)</f>
        <v>354.7</v>
      </c>
    </row>
    <row r="97" spans="1:5" ht="15.75" customHeight="1" x14ac:dyDescent="0.25">
      <c r="A97" s="13" t="s">
        <v>68</v>
      </c>
      <c r="B97" s="14" t="s">
        <v>342</v>
      </c>
      <c r="C97" s="15">
        <v>600</v>
      </c>
      <c r="D97" s="16" t="s">
        <v>69</v>
      </c>
      <c r="E97" s="34">
        <f>SUM('[1]9'!G235)</f>
        <v>354.7</v>
      </c>
    </row>
    <row r="98" spans="1:5" ht="47.25" customHeight="1" x14ac:dyDescent="0.25">
      <c r="A98" s="13" t="s">
        <v>78</v>
      </c>
      <c r="B98" s="14" t="s">
        <v>79</v>
      </c>
      <c r="C98" s="15">
        <v>600</v>
      </c>
      <c r="D98" s="16"/>
      <c r="E98" s="34">
        <f>SUM(E99)</f>
        <v>673.80000000000007</v>
      </c>
    </row>
    <row r="99" spans="1:5" ht="18.75" customHeight="1" x14ac:dyDescent="0.25">
      <c r="A99" s="13" t="s">
        <v>68</v>
      </c>
      <c r="B99" s="14" t="s">
        <v>79</v>
      </c>
      <c r="C99" s="15">
        <v>600</v>
      </c>
      <c r="D99" s="16" t="s">
        <v>69</v>
      </c>
      <c r="E99" s="34">
        <f>SUM('[1]9'!G237+'[1]9'!G241)</f>
        <v>673.80000000000007</v>
      </c>
    </row>
    <row r="100" spans="1:5" ht="36.75" customHeight="1" x14ac:dyDescent="0.25">
      <c r="A100" s="37" t="s">
        <v>80</v>
      </c>
      <c r="B100" s="14" t="s">
        <v>67</v>
      </c>
      <c r="C100" s="15">
        <v>600</v>
      </c>
      <c r="D100" s="16"/>
      <c r="E100" s="34">
        <f>E101</f>
        <v>22.2</v>
      </c>
    </row>
    <row r="101" spans="1:5" ht="36" customHeight="1" x14ac:dyDescent="0.25">
      <c r="A101" s="13" t="s">
        <v>15</v>
      </c>
      <c r="B101" s="14" t="s">
        <v>67</v>
      </c>
      <c r="C101" s="15">
        <v>600</v>
      </c>
      <c r="D101" s="16" t="s">
        <v>16</v>
      </c>
      <c r="E101" s="34">
        <f>SUM('[1]9'!G288)</f>
        <v>22.2</v>
      </c>
    </row>
    <row r="102" spans="1:5" ht="105" x14ac:dyDescent="0.25">
      <c r="A102" s="43" t="s">
        <v>325</v>
      </c>
      <c r="B102" s="24" t="s">
        <v>81</v>
      </c>
      <c r="C102" s="15"/>
      <c r="D102" s="16"/>
      <c r="E102" s="34">
        <f>E103</f>
        <v>171361.3</v>
      </c>
    </row>
    <row r="103" spans="1:5" ht="33.75" customHeight="1" x14ac:dyDescent="0.25">
      <c r="A103" s="37" t="s">
        <v>66</v>
      </c>
      <c r="B103" s="14" t="s">
        <v>81</v>
      </c>
      <c r="C103" s="15">
        <v>600</v>
      </c>
      <c r="D103" s="16"/>
      <c r="E103" s="34">
        <f>E104</f>
        <v>171361.3</v>
      </c>
    </row>
    <row r="104" spans="1:5" ht="21" customHeight="1" x14ac:dyDescent="0.25">
      <c r="A104" s="13" t="s">
        <v>68</v>
      </c>
      <c r="B104" s="14" t="s">
        <v>81</v>
      </c>
      <c r="C104" s="15">
        <v>600</v>
      </c>
      <c r="D104" s="16" t="s">
        <v>69</v>
      </c>
      <c r="E104" s="34">
        <f>SUM('[1]9'!G213)</f>
        <v>171361.3</v>
      </c>
    </row>
    <row r="105" spans="1:5" ht="58.5" customHeight="1" x14ac:dyDescent="0.25">
      <c r="A105" s="37" t="s">
        <v>338</v>
      </c>
      <c r="B105" s="24" t="s">
        <v>82</v>
      </c>
      <c r="C105" s="15"/>
      <c r="D105" s="16"/>
      <c r="E105" s="34">
        <f>E106</f>
        <v>10168.200000000001</v>
      </c>
    </row>
    <row r="106" spans="1:5" ht="45" x14ac:dyDescent="0.25">
      <c r="A106" s="37" t="s">
        <v>83</v>
      </c>
      <c r="B106" s="24" t="s">
        <v>82</v>
      </c>
      <c r="C106" s="15">
        <v>600</v>
      </c>
      <c r="D106" s="16"/>
      <c r="E106" s="34">
        <f>E107</f>
        <v>10168.200000000001</v>
      </c>
    </row>
    <row r="107" spans="1:5" ht="18" customHeight="1" x14ac:dyDescent="0.25">
      <c r="A107" s="13" t="s">
        <v>84</v>
      </c>
      <c r="B107" s="24" t="s">
        <v>82</v>
      </c>
      <c r="C107" s="15">
        <v>600</v>
      </c>
      <c r="D107" s="16" t="s">
        <v>85</v>
      </c>
      <c r="E107" s="34">
        <f>SUM('[1]9'!G393)</f>
        <v>10168.200000000001</v>
      </c>
    </row>
    <row r="108" spans="1:5" ht="30" x14ac:dyDescent="0.25">
      <c r="A108" s="37" t="s">
        <v>86</v>
      </c>
      <c r="B108" s="24" t="s">
        <v>87</v>
      </c>
      <c r="C108" s="35"/>
      <c r="D108" s="16"/>
      <c r="E108" s="34">
        <f>E109</f>
        <v>10435.5</v>
      </c>
    </row>
    <row r="109" spans="1:5" ht="28.5" customHeight="1" x14ac:dyDescent="0.25">
      <c r="A109" s="19" t="s">
        <v>88</v>
      </c>
      <c r="B109" s="24" t="s">
        <v>89</v>
      </c>
      <c r="C109" s="35"/>
      <c r="D109" s="16"/>
      <c r="E109" s="34">
        <f>E110+E112+E115</f>
        <v>10435.5</v>
      </c>
    </row>
    <row r="110" spans="1:5" ht="30.75" customHeight="1" x14ac:dyDescent="0.25">
      <c r="A110" s="37" t="s">
        <v>66</v>
      </c>
      <c r="B110" s="32" t="s">
        <v>90</v>
      </c>
      <c r="C110" s="15">
        <v>600</v>
      </c>
      <c r="D110" s="16"/>
      <c r="E110" s="34">
        <f>E111</f>
        <v>10289.5</v>
      </c>
    </row>
    <row r="111" spans="1:5" ht="19.5" customHeight="1" x14ac:dyDescent="0.25">
      <c r="A111" s="13" t="s">
        <v>39</v>
      </c>
      <c r="B111" s="32" t="s">
        <v>90</v>
      </c>
      <c r="C111" s="15">
        <v>600</v>
      </c>
      <c r="D111" s="16" t="s">
        <v>40</v>
      </c>
      <c r="E111" s="34">
        <f>SUM('[1]9'!G266)</f>
        <v>10289.5</v>
      </c>
    </row>
    <row r="112" spans="1:5" ht="30" x14ac:dyDescent="0.25">
      <c r="A112" s="13" t="s">
        <v>91</v>
      </c>
      <c r="B112" s="32" t="s">
        <v>92</v>
      </c>
      <c r="C112" s="15"/>
      <c r="D112" s="16"/>
      <c r="E112" s="34">
        <f>E113</f>
        <v>145</v>
      </c>
    </row>
    <row r="113" spans="1:7" ht="30" x14ac:dyDescent="0.25">
      <c r="A113" s="37" t="s">
        <v>66</v>
      </c>
      <c r="B113" s="32" t="s">
        <v>92</v>
      </c>
      <c r="C113" s="15">
        <v>600</v>
      </c>
      <c r="D113" s="16"/>
      <c r="E113" s="34">
        <f>E114</f>
        <v>145</v>
      </c>
      <c r="F113" s="46"/>
      <c r="G113" s="47"/>
    </row>
    <row r="114" spans="1:7" ht="25.5" customHeight="1" x14ac:dyDescent="0.25">
      <c r="A114" s="13" t="s">
        <v>39</v>
      </c>
      <c r="B114" s="32" t="s">
        <v>92</v>
      </c>
      <c r="C114" s="15">
        <v>600</v>
      </c>
      <c r="D114" s="16" t="s">
        <v>40</v>
      </c>
      <c r="E114" s="34">
        <f>SUM('[1]9'!G270)</f>
        <v>145</v>
      </c>
    </row>
    <row r="115" spans="1:7" ht="37.5" customHeight="1" x14ac:dyDescent="0.25">
      <c r="A115" s="37" t="s">
        <v>80</v>
      </c>
      <c r="B115" s="32" t="s">
        <v>90</v>
      </c>
      <c r="C115" s="15">
        <v>600</v>
      </c>
      <c r="D115" s="16"/>
      <c r="E115" s="34">
        <f>E116</f>
        <v>1</v>
      </c>
    </row>
    <row r="116" spans="1:7" ht="37.5" customHeight="1" x14ac:dyDescent="0.25">
      <c r="A116" s="13" t="s">
        <v>15</v>
      </c>
      <c r="B116" s="32" t="s">
        <v>90</v>
      </c>
      <c r="C116" s="15">
        <v>600</v>
      </c>
      <c r="D116" s="16" t="s">
        <v>16</v>
      </c>
      <c r="E116" s="34">
        <f>SUM('[1]9'!G292)</f>
        <v>1</v>
      </c>
    </row>
    <row r="117" spans="1:7" ht="48.75" customHeight="1" x14ac:dyDescent="0.25">
      <c r="A117" s="37" t="s">
        <v>93</v>
      </c>
      <c r="B117" s="28" t="s">
        <v>94</v>
      </c>
      <c r="C117" s="15"/>
      <c r="D117" s="16"/>
      <c r="E117" s="34">
        <f>E118</f>
        <v>1241.5999999999999</v>
      </c>
    </row>
    <row r="118" spans="1:7" ht="76.5" customHeight="1" x14ac:dyDescent="0.25">
      <c r="A118" s="19" t="s">
        <v>95</v>
      </c>
      <c r="B118" s="28" t="s">
        <v>94</v>
      </c>
      <c r="C118" s="15"/>
      <c r="D118" s="16"/>
      <c r="E118" s="34">
        <f>E119+E122+E125+E128</f>
        <v>1241.5999999999999</v>
      </c>
    </row>
    <row r="119" spans="1:7" ht="120.75" customHeight="1" x14ac:dyDescent="0.25">
      <c r="A119" s="44" t="s">
        <v>96</v>
      </c>
      <c r="B119" s="28" t="s">
        <v>97</v>
      </c>
      <c r="C119" s="45"/>
      <c r="D119" s="45"/>
      <c r="E119" s="22">
        <f>E120</f>
        <v>657</v>
      </c>
    </row>
    <row r="120" spans="1:7" ht="34.5" customHeight="1" x14ac:dyDescent="0.25">
      <c r="A120" s="30" t="s">
        <v>14</v>
      </c>
      <c r="B120" s="28" t="s">
        <v>97</v>
      </c>
      <c r="C120" s="15">
        <v>600</v>
      </c>
      <c r="D120" s="16"/>
      <c r="E120" s="34">
        <f>E121</f>
        <v>657</v>
      </c>
    </row>
    <row r="121" spans="1:7" ht="22.5" customHeight="1" x14ac:dyDescent="0.25">
      <c r="A121" s="37" t="s">
        <v>98</v>
      </c>
      <c r="B121" s="28" t="s">
        <v>97</v>
      </c>
      <c r="C121" s="15">
        <v>600</v>
      </c>
      <c r="D121" s="16" t="s">
        <v>99</v>
      </c>
      <c r="E121" s="34">
        <f>SUM('[1]9'!G315)</f>
        <v>657</v>
      </c>
    </row>
    <row r="122" spans="1:7" ht="123.75" customHeight="1" x14ac:dyDescent="0.25">
      <c r="A122" s="44" t="s">
        <v>100</v>
      </c>
      <c r="B122" s="28" t="s">
        <v>97</v>
      </c>
      <c r="C122" s="15"/>
      <c r="D122" s="16"/>
      <c r="E122" s="34">
        <f>E123</f>
        <v>34.700000000000003</v>
      </c>
    </row>
    <row r="123" spans="1:7" ht="45" x14ac:dyDescent="0.25">
      <c r="A123" s="37" t="s">
        <v>101</v>
      </c>
      <c r="B123" s="28" t="s">
        <v>97</v>
      </c>
      <c r="C123" s="35" t="s">
        <v>102</v>
      </c>
      <c r="D123" s="35"/>
      <c r="E123" s="34">
        <f>E124</f>
        <v>34.700000000000003</v>
      </c>
    </row>
    <row r="124" spans="1:7" ht="21" customHeight="1" x14ac:dyDescent="0.25">
      <c r="A124" s="37" t="s">
        <v>98</v>
      </c>
      <c r="B124" s="28" t="s">
        <v>97</v>
      </c>
      <c r="C124" s="15">
        <v>600</v>
      </c>
      <c r="D124" s="16" t="s">
        <v>99</v>
      </c>
      <c r="E124" s="34">
        <f>SUM('[1]9'!G319)</f>
        <v>34.700000000000003</v>
      </c>
    </row>
    <row r="125" spans="1:7" ht="45" x14ac:dyDescent="0.25">
      <c r="A125" s="19" t="s">
        <v>103</v>
      </c>
      <c r="B125" s="28" t="s">
        <v>104</v>
      </c>
      <c r="C125" s="15"/>
      <c r="D125" s="16"/>
      <c r="E125" s="34">
        <f>E126</f>
        <v>249.9</v>
      </c>
    </row>
    <row r="126" spans="1:7" ht="42" customHeight="1" x14ac:dyDescent="0.25">
      <c r="A126" s="37" t="s">
        <v>101</v>
      </c>
      <c r="B126" s="28" t="s">
        <v>104</v>
      </c>
      <c r="C126" s="15">
        <v>600</v>
      </c>
      <c r="D126" s="16"/>
      <c r="E126" s="34">
        <f>E127</f>
        <v>249.9</v>
      </c>
    </row>
    <row r="127" spans="1:7" ht="25.5" customHeight="1" x14ac:dyDescent="0.25">
      <c r="A127" s="37" t="s">
        <v>98</v>
      </c>
      <c r="B127" s="28" t="s">
        <v>104</v>
      </c>
      <c r="C127" s="15">
        <v>600</v>
      </c>
      <c r="D127" s="16" t="s">
        <v>99</v>
      </c>
      <c r="E127" s="34">
        <f>SUM('[1]9'!G323)</f>
        <v>249.9</v>
      </c>
    </row>
    <row r="128" spans="1:7" ht="51" customHeight="1" x14ac:dyDescent="0.25">
      <c r="A128" s="19" t="s">
        <v>105</v>
      </c>
      <c r="B128" s="28" t="s">
        <v>106</v>
      </c>
      <c r="C128" s="15"/>
      <c r="D128" s="16"/>
      <c r="E128" s="34">
        <f>E129</f>
        <v>300</v>
      </c>
    </row>
    <row r="129" spans="1:6" ht="52.5" customHeight="1" x14ac:dyDescent="0.25">
      <c r="A129" s="37" t="s">
        <v>101</v>
      </c>
      <c r="B129" s="28" t="s">
        <v>106</v>
      </c>
      <c r="C129" s="15">
        <v>600</v>
      </c>
      <c r="D129" s="16"/>
      <c r="E129" s="34">
        <f>E130</f>
        <v>300</v>
      </c>
    </row>
    <row r="130" spans="1:6" ht="21.75" customHeight="1" x14ac:dyDescent="0.25">
      <c r="A130" s="37" t="s">
        <v>98</v>
      </c>
      <c r="B130" s="28" t="s">
        <v>106</v>
      </c>
      <c r="C130" s="15">
        <v>600</v>
      </c>
      <c r="D130" s="16" t="s">
        <v>99</v>
      </c>
      <c r="E130" s="34">
        <f>SUM('[1]9'!G326)</f>
        <v>300</v>
      </c>
    </row>
    <row r="131" spans="1:6" ht="37.5" customHeight="1" x14ac:dyDescent="0.25">
      <c r="A131" s="37" t="s">
        <v>352</v>
      </c>
      <c r="B131" s="24" t="s">
        <v>107</v>
      </c>
      <c r="C131" s="15"/>
      <c r="D131" s="16"/>
      <c r="E131" s="34">
        <f>E132+E141+E144</f>
        <v>6120.6</v>
      </c>
    </row>
    <row r="132" spans="1:6" ht="30.75" customHeight="1" x14ac:dyDescent="0.25">
      <c r="A132" s="19" t="s">
        <v>108</v>
      </c>
      <c r="B132" s="24" t="s">
        <v>109</v>
      </c>
      <c r="C132" s="15"/>
      <c r="D132" s="16"/>
      <c r="E132" s="34">
        <f>E133+E135+E137+E139</f>
        <v>3276.2000000000003</v>
      </c>
    </row>
    <row r="133" spans="1:6" ht="72" customHeight="1" x14ac:dyDescent="0.25">
      <c r="A133" s="23" t="s">
        <v>23</v>
      </c>
      <c r="B133" s="32" t="s">
        <v>109</v>
      </c>
      <c r="C133" s="15">
        <v>100</v>
      </c>
      <c r="D133" s="16"/>
      <c r="E133" s="34">
        <f>E134</f>
        <v>2543.9</v>
      </c>
    </row>
    <row r="134" spans="1:6" x14ac:dyDescent="0.25">
      <c r="A134" s="13" t="s">
        <v>110</v>
      </c>
      <c r="B134" s="32" t="s">
        <v>109</v>
      </c>
      <c r="C134" s="15">
        <v>100</v>
      </c>
      <c r="D134" s="16" t="s">
        <v>111</v>
      </c>
      <c r="E134" s="34">
        <f>SUM('[1]9'!G332)</f>
        <v>2543.9</v>
      </c>
    </row>
    <row r="135" spans="1:6" ht="30" x14ac:dyDescent="0.25">
      <c r="A135" s="13" t="s">
        <v>42</v>
      </c>
      <c r="B135" s="32" t="s">
        <v>109</v>
      </c>
      <c r="C135" s="15" t="s">
        <v>27</v>
      </c>
      <c r="D135" s="16"/>
      <c r="E135" s="34">
        <f>E136</f>
        <v>722.7</v>
      </c>
    </row>
    <row r="136" spans="1:6" ht="19.5" customHeight="1" x14ac:dyDescent="0.25">
      <c r="A136" s="13" t="s">
        <v>110</v>
      </c>
      <c r="B136" s="32" t="s">
        <v>109</v>
      </c>
      <c r="C136" s="15">
        <v>200</v>
      </c>
      <c r="D136" s="16" t="s">
        <v>111</v>
      </c>
      <c r="E136" s="34">
        <v>722.7</v>
      </c>
    </row>
    <row r="137" spans="1:6" ht="16.5" customHeight="1" x14ac:dyDescent="0.25">
      <c r="A137" s="23" t="s">
        <v>28</v>
      </c>
      <c r="B137" s="32" t="s">
        <v>109</v>
      </c>
      <c r="C137" s="15">
        <v>800</v>
      </c>
      <c r="D137" s="16"/>
      <c r="E137" s="34">
        <f>E138</f>
        <v>8.1</v>
      </c>
    </row>
    <row r="138" spans="1:6" ht="19.5" customHeight="1" x14ac:dyDescent="0.25">
      <c r="A138" s="13" t="s">
        <v>110</v>
      </c>
      <c r="B138" s="32" t="s">
        <v>109</v>
      </c>
      <c r="C138" s="15">
        <v>800</v>
      </c>
      <c r="D138" s="16" t="s">
        <v>111</v>
      </c>
      <c r="E138" s="34">
        <f>SUM('[1]9'!G341)</f>
        <v>8.1</v>
      </c>
    </row>
    <row r="139" spans="1:6" ht="34.5" customHeight="1" x14ac:dyDescent="0.25">
      <c r="A139" s="13" t="s">
        <v>42</v>
      </c>
      <c r="B139" s="32" t="s">
        <v>109</v>
      </c>
      <c r="C139" s="15">
        <v>200</v>
      </c>
      <c r="D139" s="16"/>
      <c r="E139" s="34">
        <f>E140</f>
        <v>1.5</v>
      </c>
    </row>
    <row r="140" spans="1:6" ht="29.25" customHeight="1" x14ac:dyDescent="0.25">
      <c r="A140" s="13" t="s">
        <v>15</v>
      </c>
      <c r="B140" s="32" t="s">
        <v>109</v>
      </c>
      <c r="C140" s="15">
        <v>200</v>
      </c>
      <c r="D140" s="16" t="s">
        <v>16</v>
      </c>
      <c r="E140" s="34">
        <f>SUM('[1]9'!G297)</f>
        <v>1.5</v>
      </c>
    </row>
    <row r="141" spans="1:6" ht="31.5" customHeight="1" x14ac:dyDescent="0.25">
      <c r="A141" s="19" t="s">
        <v>112</v>
      </c>
      <c r="B141" s="32" t="s">
        <v>113</v>
      </c>
      <c r="C141" s="15"/>
      <c r="D141" s="16"/>
      <c r="E141" s="34">
        <f>E142</f>
        <v>298.8</v>
      </c>
    </row>
    <row r="142" spans="1:6" ht="30" customHeight="1" x14ac:dyDescent="0.25">
      <c r="A142" s="23" t="s">
        <v>114</v>
      </c>
      <c r="B142" s="32" t="s">
        <v>113</v>
      </c>
      <c r="C142" s="15">
        <v>200</v>
      </c>
      <c r="D142" s="16"/>
      <c r="E142" s="34">
        <f>SUM(E143)</f>
        <v>298.8</v>
      </c>
    </row>
    <row r="143" spans="1:6" ht="20.25" customHeight="1" x14ac:dyDescent="0.25">
      <c r="A143" s="13" t="s">
        <v>110</v>
      </c>
      <c r="B143" s="32" t="s">
        <v>113</v>
      </c>
      <c r="C143" s="36">
        <v>200</v>
      </c>
      <c r="D143" s="35" t="s">
        <v>111</v>
      </c>
      <c r="E143" s="34">
        <f>SUM('[1]9'!G345)</f>
        <v>298.8</v>
      </c>
      <c r="F143" s="18"/>
    </row>
    <row r="144" spans="1:6" ht="33" customHeight="1" x14ac:dyDescent="0.25">
      <c r="A144" s="19" t="s">
        <v>115</v>
      </c>
      <c r="B144" s="28" t="s">
        <v>116</v>
      </c>
      <c r="C144" s="15"/>
      <c r="D144" s="16"/>
      <c r="E144" s="34">
        <f>E145+E147+E149</f>
        <v>2545.6000000000004</v>
      </c>
      <c r="F144" s="18"/>
    </row>
    <row r="145" spans="1:6" ht="69.75" customHeight="1" x14ac:dyDescent="0.25">
      <c r="A145" s="23" t="s">
        <v>23</v>
      </c>
      <c r="B145" s="28" t="s">
        <v>116</v>
      </c>
      <c r="C145" s="15">
        <v>100</v>
      </c>
      <c r="D145" s="16"/>
      <c r="E145" s="34">
        <f>E146</f>
        <v>2510.1000000000004</v>
      </c>
      <c r="F145" s="18"/>
    </row>
    <row r="146" spans="1:6" ht="18" customHeight="1" x14ac:dyDescent="0.25">
      <c r="A146" s="13" t="s">
        <v>110</v>
      </c>
      <c r="B146" s="28" t="s">
        <v>116</v>
      </c>
      <c r="C146" s="15">
        <v>100</v>
      </c>
      <c r="D146" s="16" t="s">
        <v>111</v>
      </c>
      <c r="E146" s="34">
        <f>SUM('[1]9'!G349)</f>
        <v>2510.1000000000004</v>
      </c>
      <c r="F146" s="18"/>
    </row>
    <row r="147" spans="1:6" ht="33" customHeight="1" x14ac:dyDescent="0.25">
      <c r="A147" s="23" t="s">
        <v>114</v>
      </c>
      <c r="B147" s="28" t="s">
        <v>116</v>
      </c>
      <c r="C147" s="15">
        <v>200</v>
      </c>
      <c r="D147" s="16"/>
      <c r="E147" s="34">
        <f>SUM(E148)</f>
        <v>34</v>
      </c>
      <c r="F147" s="18"/>
    </row>
    <row r="148" spans="1:6" ht="18.75" customHeight="1" x14ac:dyDescent="0.25">
      <c r="A148" s="13" t="s">
        <v>110</v>
      </c>
      <c r="B148" s="28" t="s">
        <v>116</v>
      </c>
      <c r="C148" s="15">
        <v>200</v>
      </c>
      <c r="D148" s="16" t="s">
        <v>111</v>
      </c>
      <c r="E148" s="34">
        <f>SUM('[1]9'!G354)</f>
        <v>34</v>
      </c>
      <c r="F148" s="18"/>
    </row>
    <row r="149" spans="1:6" ht="33.75" customHeight="1" x14ac:dyDescent="0.25">
      <c r="A149" s="23" t="s">
        <v>114</v>
      </c>
      <c r="B149" s="28" t="s">
        <v>116</v>
      </c>
      <c r="C149" s="15">
        <v>200</v>
      </c>
      <c r="D149" s="16"/>
      <c r="E149" s="34">
        <f>E150</f>
        <v>1.5</v>
      </c>
      <c r="F149" s="18"/>
    </row>
    <row r="150" spans="1:6" ht="36" customHeight="1" x14ac:dyDescent="0.25">
      <c r="A150" s="13" t="s">
        <v>15</v>
      </c>
      <c r="B150" s="28" t="s">
        <v>116</v>
      </c>
      <c r="C150" s="15">
        <v>200</v>
      </c>
      <c r="D150" s="16" t="s">
        <v>16</v>
      </c>
      <c r="E150" s="34">
        <f>SUM('[1]9'!G301)</f>
        <v>1.5</v>
      </c>
      <c r="F150" s="18"/>
    </row>
    <row r="151" spans="1:6" ht="42" customHeight="1" x14ac:dyDescent="0.25">
      <c r="A151" s="19" t="s">
        <v>117</v>
      </c>
      <c r="B151" s="28" t="s">
        <v>118</v>
      </c>
      <c r="C151" s="48"/>
      <c r="D151" s="49"/>
      <c r="E151" s="17">
        <f>E152+E155</f>
        <v>1930.1999999999998</v>
      </c>
      <c r="F151" s="18"/>
    </row>
    <row r="152" spans="1:6" ht="27" customHeight="1" x14ac:dyDescent="0.25">
      <c r="A152" s="23" t="s">
        <v>114</v>
      </c>
      <c r="B152" s="28" t="s">
        <v>118</v>
      </c>
      <c r="C152" s="15">
        <v>200</v>
      </c>
      <c r="D152" s="16"/>
      <c r="E152" s="34">
        <f>E153</f>
        <v>764.1</v>
      </c>
      <c r="F152" s="18"/>
    </row>
    <row r="153" spans="1:6" ht="34.5" customHeight="1" x14ac:dyDescent="0.25">
      <c r="A153" s="13" t="s">
        <v>110</v>
      </c>
      <c r="B153" s="28" t="s">
        <v>118</v>
      </c>
      <c r="C153" s="15">
        <v>200</v>
      </c>
      <c r="D153" s="16" t="s">
        <v>111</v>
      </c>
      <c r="E153" s="34">
        <v>764.1</v>
      </c>
      <c r="F153" s="18"/>
    </row>
    <row r="154" spans="1:6" ht="35.25" customHeight="1" x14ac:dyDescent="0.25">
      <c r="A154" s="23" t="s">
        <v>14</v>
      </c>
      <c r="B154" s="28" t="s">
        <v>118</v>
      </c>
      <c r="C154" s="15">
        <v>600</v>
      </c>
      <c r="D154" s="16"/>
      <c r="E154" s="34">
        <f>E155</f>
        <v>1166.0999999999999</v>
      </c>
      <c r="F154" s="18"/>
    </row>
    <row r="155" spans="1:6" ht="26.25" customHeight="1" x14ac:dyDescent="0.25">
      <c r="A155" s="13" t="s">
        <v>110</v>
      </c>
      <c r="B155" s="28" t="s">
        <v>118</v>
      </c>
      <c r="C155" s="15">
        <v>600</v>
      </c>
      <c r="D155" s="16" t="s">
        <v>111</v>
      </c>
      <c r="E155" s="34">
        <v>1166.0999999999999</v>
      </c>
      <c r="F155" s="18"/>
    </row>
    <row r="156" spans="1:6" ht="32.25" customHeight="1" x14ac:dyDescent="0.25">
      <c r="A156" s="61" t="s">
        <v>119</v>
      </c>
      <c r="B156" s="24" t="s">
        <v>120</v>
      </c>
      <c r="C156" s="15"/>
      <c r="D156" s="16"/>
      <c r="E156" s="34">
        <f>E157+E183+E196+E199+E202+E209+E212+E215+E218+E225+E228+E255+E260+E267+E280+E330+E173</f>
        <v>254519.10000000003</v>
      </c>
      <c r="F156" s="18"/>
    </row>
    <row r="157" spans="1:6" ht="36.75" customHeight="1" x14ac:dyDescent="0.25">
      <c r="A157" s="37" t="s">
        <v>121</v>
      </c>
      <c r="B157" s="24" t="s">
        <v>348</v>
      </c>
      <c r="C157" s="15"/>
      <c r="D157" s="16"/>
      <c r="E157" s="34">
        <f>E158+E161+E164+E170</f>
        <v>2170.4</v>
      </c>
      <c r="F157" s="18"/>
    </row>
    <row r="158" spans="1:6" ht="51" customHeight="1" x14ac:dyDescent="0.25">
      <c r="A158" s="19" t="s">
        <v>122</v>
      </c>
      <c r="B158" s="28" t="s">
        <v>123</v>
      </c>
      <c r="C158" s="15"/>
      <c r="D158" s="16"/>
      <c r="E158" s="34">
        <f>E159</f>
        <v>3.6</v>
      </c>
      <c r="F158" s="18"/>
    </row>
    <row r="159" spans="1:6" ht="36" customHeight="1" x14ac:dyDescent="0.25">
      <c r="A159" s="23" t="s">
        <v>114</v>
      </c>
      <c r="B159" s="28" t="s">
        <v>123</v>
      </c>
      <c r="C159" s="15">
        <v>200</v>
      </c>
      <c r="D159" s="16"/>
      <c r="E159" s="34">
        <f>E160</f>
        <v>3.6</v>
      </c>
      <c r="F159" s="18"/>
    </row>
    <row r="160" spans="1:6" ht="21" customHeight="1" x14ac:dyDescent="0.25">
      <c r="A160" s="37" t="s">
        <v>124</v>
      </c>
      <c r="B160" s="28" t="s">
        <v>123</v>
      </c>
      <c r="C160" s="15">
        <v>200</v>
      </c>
      <c r="D160" s="16" t="s">
        <v>99</v>
      </c>
      <c r="E160" s="34">
        <f>SUM('[1]9'!G778)</f>
        <v>3.6</v>
      </c>
      <c r="F160" s="18"/>
    </row>
    <row r="161" spans="1:6" ht="59.25" customHeight="1" x14ac:dyDescent="0.25">
      <c r="A161" s="19" t="s">
        <v>125</v>
      </c>
      <c r="B161" s="28" t="s">
        <v>126</v>
      </c>
      <c r="C161" s="15"/>
      <c r="D161" s="16"/>
      <c r="E161" s="34">
        <f>E162</f>
        <v>139</v>
      </c>
      <c r="F161" s="18"/>
    </row>
    <row r="162" spans="1:6" ht="33" customHeight="1" x14ac:dyDescent="0.25">
      <c r="A162" s="23" t="s">
        <v>114</v>
      </c>
      <c r="B162" s="28" t="s">
        <v>126</v>
      </c>
      <c r="C162" s="15">
        <v>200</v>
      </c>
      <c r="D162" s="16"/>
      <c r="E162" s="34">
        <f>E163</f>
        <v>139</v>
      </c>
      <c r="F162" s="18"/>
    </row>
    <row r="163" spans="1:6" ht="24" customHeight="1" x14ac:dyDescent="0.25">
      <c r="A163" s="37" t="s">
        <v>124</v>
      </c>
      <c r="B163" s="28" t="s">
        <v>126</v>
      </c>
      <c r="C163" s="15">
        <v>200</v>
      </c>
      <c r="D163" s="16" t="s">
        <v>99</v>
      </c>
      <c r="E163" s="34">
        <v>139</v>
      </c>
      <c r="F163" s="18"/>
    </row>
    <row r="164" spans="1:6" ht="51" customHeight="1" x14ac:dyDescent="0.25">
      <c r="A164" s="23" t="s">
        <v>127</v>
      </c>
      <c r="B164" s="28" t="s">
        <v>128</v>
      </c>
      <c r="C164" s="15"/>
      <c r="D164" s="16"/>
      <c r="E164" s="34">
        <f>E165+E167</f>
        <v>2025.8</v>
      </c>
      <c r="F164" s="18"/>
    </row>
    <row r="165" spans="1:6" ht="30" customHeight="1" x14ac:dyDescent="0.25">
      <c r="A165" s="23" t="s">
        <v>114</v>
      </c>
      <c r="B165" s="28" t="s">
        <v>128</v>
      </c>
      <c r="C165" s="15">
        <v>200</v>
      </c>
      <c r="D165" s="16"/>
      <c r="E165" s="34">
        <f>E166</f>
        <v>25.8</v>
      </c>
      <c r="F165" s="18"/>
    </row>
    <row r="166" spans="1:6" ht="13.5" customHeight="1" x14ac:dyDescent="0.25">
      <c r="A166" s="37" t="s">
        <v>124</v>
      </c>
      <c r="B166" s="28" t="s">
        <v>128</v>
      </c>
      <c r="C166" s="15">
        <v>200</v>
      </c>
      <c r="D166" s="16" t="s">
        <v>99</v>
      </c>
      <c r="E166" s="34">
        <f>SUM('[1]9'!G786)</f>
        <v>25.8</v>
      </c>
      <c r="F166" s="18"/>
    </row>
    <row r="167" spans="1:6" ht="35.25" customHeight="1" x14ac:dyDescent="0.25">
      <c r="A167" s="37" t="s">
        <v>353</v>
      </c>
      <c r="B167" s="35" t="s">
        <v>326</v>
      </c>
      <c r="C167" s="15"/>
      <c r="D167" s="16"/>
      <c r="E167" s="34">
        <f>SUM(E168)</f>
        <v>2000</v>
      </c>
      <c r="F167" s="18"/>
    </row>
    <row r="168" spans="1:6" ht="25.5" customHeight="1" x14ac:dyDescent="0.25">
      <c r="A168" s="23" t="s">
        <v>217</v>
      </c>
      <c r="B168" s="35" t="s">
        <v>326</v>
      </c>
      <c r="C168" s="15">
        <v>500</v>
      </c>
      <c r="D168" s="16"/>
      <c r="E168" s="34">
        <f>SUM(E169)</f>
        <v>2000</v>
      </c>
      <c r="F168" s="18"/>
    </row>
    <row r="169" spans="1:6" ht="30.75" customHeight="1" x14ac:dyDescent="0.25">
      <c r="A169" s="23" t="s">
        <v>327</v>
      </c>
      <c r="B169" s="35" t="s">
        <v>326</v>
      </c>
      <c r="C169" s="15">
        <v>500</v>
      </c>
      <c r="D169" s="16" t="s">
        <v>328</v>
      </c>
      <c r="E169" s="34">
        <f>SUM('[1]9'!G500)</f>
        <v>2000</v>
      </c>
      <c r="F169" s="18"/>
    </row>
    <row r="170" spans="1:6" ht="48.75" customHeight="1" x14ac:dyDescent="0.25">
      <c r="A170" s="23" t="s">
        <v>129</v>
      </c>
      <c r="B170" s="28" t="s">
        <v>130</v>
      </c>
      <c r="C170" s="15">
        <v>200</v>
      </c>
      <c r="D170" s="16"/>
      <c r="E170" s="34">
        <f>SUM(E171)</f>
        <v>2</v>
      </c>
      <c r="F170" s="18"/>
    </row>
    <row r="171" spans="1:6" ht="29.25" customHeight="1" x14ac:dyDescent="0.25">
      <c r="A171" s="23" t="s">
        <v>114</v>
      </c>
      <c r="B171" s="28" t="s">
        <v>130</v>
      </c>
      <c r="C171" s="15">
        <v>200</v>
      </c>
      <c r="D171" s="16"/>
      <c r="E171" s="34">
        <f>SUM(E172)</f>
        <v>2</v>
      </c>
      <c r="F171" s="18"/>
    </row>
    <row r="172" spans="1:6" ht="26.25" customHeight="1" x14ac:dyDescent="0.25">
      <c r="A172" s="37" t="s">
        <v>124</v>
      </c>
      <c r="B172" s="28" t="s">
        <v>130</v>
      </c>
      <c r="C172" s="15">
        <v>200</v>
      </c>
      <c r="D172" s="16" t="s">
        <v>99</v>
      </c>
      <c r="E172" s="34">
        <f>SUM('[1]9'!G790)</f>
        <v>2</v>
      </c>
      <c r="F172" s="18"/>
    </row>
    <row r="173" spans="1:6" ht="66" customHeight="1" x14ac:dyDescent="0.25">
      <c r="A173" s="37" t="s">
        <v>329</v>
      </c>
      <c r="B173" s="28" t="s">
        <v>330</v>
      </c>
      <c r="C173" s="15"/>
      <c r="D173" s="16"/>
      <c r="E173" s="34">
        <f>E174+E177+E180</f>
        <v>69048.7</v>
      </c>
      <c r="F173" s="18"/>
    </row>
    <row r="174" spans="1:6" ht="76.5" customHeight="1" x14ac:dyDescent="0.25">
      <c r="A174" s="37" t="s">
        <v>355</v>
      </c>
      <c r="B174" s="28" t="s">
        <v>331</v>
      </c>
      <c r="C174" s="15"/>
      <c r="D174" s="16"/>
      <c r="E174" s="34">
        <f>SUM(E175)</f>
        <v>65498.7</v>
      </c>
      <c r="F174" s="18"/>
    </row>
    <row r="175" spans="1:6" ht="21" customHeight="1" x14ac:dyDescent="0.25">
      <c r="A175" s="37" t="s">
        <v>332</v>
      </c>
      <c r="B175" s="28" t="s">
        <v>331</v>
      </c>
      <c r="C175" s="15">
        <v>400</v>
      </c>
      <c r="D175" s="16"/>
      <c r="E175" s="34">
        <f>SUM(E176)</f>
        <v>65498.7</v>
      </c>
      <c r="F175" s="18"/>
    </row>
    <row r="176" spans="1:6" ht="19.5" customHeight="1" x14ac:dyDescent="0.25">
      <c r="A176" s="37" t="s">
        <v>58</v>
      </c>
      <c r="B176" s="28" t="s">
        <v>331</v>
      </c>
      <c r="C176" s="15">
        <v>400</v>
      </c>
      <c r="D176" s="16" t="s">
        <v>59</v>
      </c>
      <c r="E176" s="34">
        <f>SUM('[1]9'!G740)</f>
        <v>65498.7</v>
      </c>
      <c r="F176" s="18"/>
    </row>
    <row r="177" spans="1:6" ht="78.75" customHeight="1" x14ac:dyDescent="0.25">
      <c r="A177" s="37" t="s">
        <v>356</v>
      </c>
      <c r="B177" s="28" t="s">
        <v>331</v>
      </c>
      <c r="C177" s="15"/>
      <c r="D177" s="16"/>
      <c r="E177" s="34">
        <f>SUM(E178)</f>
        <v>3500</v>
      </c>
      <c r="F177" s="18"/>
    </row>
    <row r="178" spans="1:6" ht="27" customHeight="1" x14ac:dyDescent="0.25">
      <c r="A178" s="37" t="s">
        <v>332</v>
      </c>
      <c r="B178" s="28" t="s">
        <v>331</v>
      </c>
      <c r="C178" s="15">
        <v>400</v>
      </c>
      <c r="D178" s="16"/>
      <c r="E178" s="34">
        <f>SUM(E179)</f>
        <v>3500</v>
      </c>
      <c r="F178" s="18"/>
    </row>
    <row r="179" spans="1:6" ht="23.25" customHeight="1" x14ac:dyDescent="0.25">
      <c r="A179" s="37" t="s">
        <v>58</v>
      </c>
      <c r="B179" s="28" t="s">
        <v>331</v>
      </c>
      <c r="C179" s="15">
        <v>400</v>
      </c>
      <c r="D179" s="16" t="s">
        <v>59</v>
      </c>
      <c r="E179" s="34">
        <v>3500</v>
      </c>
      <c r="F179" s="18"/>
    </row>
    <row r="180" spans="1:6" ht="78.75" customHeight="1" x14ac:dyDescent="0.25">
      <c r="A180" s="37" t="s">
        <v>354</v>
      </c>
      <c r="B180" s="28" t="s">
        <v>349</v>
      </c>
      <c r="C180" s="15"/>
      <c r="D180" s="16"/>
      <c r="E180" s="34">
        <f>E181</f>
        <v>50</v>
      </c>
      <c r="F180" s="18"/>
    </row>
    <row r="181" spans="1:6" ht="33" customHeight="1" x14ac:dyDescent="0.25">
      <c r="A181" s="23" t="s">
        <v>42</v>
      </c>
      <c r="B181" s="28" t="s">
        <v>349</v>
      </c>
      <c r="C181" s="15">
        <v>200</v>
      </c>
      <c r="D181" s="16"/>
      <c r="E181" s="34">
        <f>E182</f>
        <v>50</v>
      </c>
      <c r="F181" s="18"/>
    </row>
    <row r="182" spans="1:6" ht="23.25" customHeight="1" x14ac:dyDescent="0.25">
      <c r="A182" s="37" t="s">
        <v>58</v>
      </c>
      <c r="B182" s="28" t="s">
        <v>349</v>
      </c>
      <c r="C182" s="15">
        <v>200</v>
      </c>
      <c r="D182" s="16" t="s">
        <v>347</v>
      </c>
      <c r="E182" s="34">
        <v>50</v>
      </c>
      <c r="F182" s="18"/>
    </row>
    <row r="183" spans="1:6" ht="47.25" customHeight="1" x14ac:dyDescent="0.25">
      <c r="A183" s="62" t="s">
        <v>131</v>
      </c>
      <c r="B183" s="24" t="s">
        <v>132</v>
      </c>
      <c r="C183" s="15"/>
      <c r="D183" s="16"/>
      <c r="E183" s="34">
        <f>E184+E188+E192+E194+E190+E186</f>
        <v>55240.2</v>
      </c>
      <c r="F183" s="18"/>
    </row>
    <row r="184" spans="1:6" ht="34.5" customHeight="1" x14ac:dyDescent="0.25">
      <c r="A184" s="23" t="s">
        <v>42</v>
      </c>
      <c r="B184" s="28" t="s">
        <v>132</v>
      </c>
      <c r="C184" s="15">
        <v>200</v>
      </c>
      <c r="D184" s="16"/>
      <c r="E184" s="34">
        <f>E185</f>
        <v>962</v>
      </c>
      <c r="F184" s="18"/>
    </row>
    <row r="185" spans="1:6" ht="23.25" customHeight="1" x14ac:dyDescent="0.25">
      <c r="A185" s="19" t="s">
        <v>133</v>
      </c>
      <c r="B185" s="28" t="s">
        <v>132</v>
      </c>
      <c r="C185" s="15">
        <v>200</v>
      </c>
      <c r="D185" s="16" t="s">
        <v>134</v>
      </c>
      <c r="E185" s="34">
        <v>962</v>
      </c>
      <c r="F185" s="18"/>
    </row>
    <row r="186" spans="1:6" ht="32.25" customHeight="1" x14ac:dyDescent="0.25">
      <c r="A186" s="23" t="s">
        <v>42</v>
      </c>
      <c r="B186" s="28" t="s">
        <v>132</v>
      </c>
      <c r="C186" s="15">
        <v>200</v>
      </c>
      <c r="D186" s="16"/>
      <c r="E186" s="34">
        <f>SUM(E187)</f>
        <v>63.5</v>
      </c>
      <c r="F186" s="18"/>
    </row>
    <row r="187" spans="1:6" ht="15.75" customHeight="1" x14ac:dyDescent="0.25">
      <c r="A187" s="19" t="s">
        <v>135</v>
      </c>
      <c r="B187" s="28" t="s">
        <v>132</v>
      </c>
      <c r="C187" s="15">
        <v>200</v>
      </c>
      <c r="D187" s="16" t="s">
        <v>136</v>
      </c>
      <c r="E187" s="34">
        <f>SUM('[1]9'!G716)</f>
        <v>63.5</v>
      </c>
      <c r="F187" s="18"/>
    </row>
    <row r="188" spans="1:6" ht="28.5" customHeight="1" x14ac:dyDescent="0.25">
      <c r="A188" s="19" t="s">
        <v>137</v>
      </c>
      <c r="B188" s="28" t="s">
        <v>132</v>
      </c>
      <c r="C188" s="15">
        <v>400</v>
      </c>
      <c r="D188" s="16"/>
      <c r="E188" s="34">
        <f>SUM(E189)</f>
        <v>130</v>
      </c>
      <c r="F188" s="18"/>
    </row>
    <row r="189" spans="1:6" ht="25.5" customHeight="1" x14ac:dyDescent="0.25">
      <c r="A189" s="23" t="s">
        <v>138</v>
      </c>
      <c r="B189" s="28" t="s">
        <v>132</v>
      </c>
      <c r="C189" s="15">
        <v>400</v>
      </c>
      <c r="D189" s="16" t="s">
        <v>139</v>
      </c>
      <c r="E189" s="34">
        <f>SUM('[1]9'!G727)</f>
        <v>130</v>
      </c>
      <c r="F189" s="18"/>
    </row>
    <row r="190" spans="1:6" ht="35.25" customHeight="1" x14ac:dyDescent="0.25">
      <c r="A190" s="23" t="s">
        <v>140</v>
      </c>
      <c r="B190" s="28" t="s">
        <v>141</v>
      </c>
      <c r="C190" s="15">
        <v>600</v>
      </c>
      <c r="D190" s="16"/>
      <c r="E190" s="34">
        <f>SUM(E191)</f>
        <v>32821.800000000003</v>
      </c>
      <c r="F190" s="18"/>
    </row>
    <row r="191" spans="1:6" ht="17.25" customHeight="1" x14ac:dyDescent="0.25">
      <c r="A191" s="13" t="s">
        <v>68</v>
      </c>
      <c r="B191" s="28" t="s">
        <v>141</v>
      </c>
      <c r="C191" s="15">
        <v>600</v>
      </c>
      <c r="D191" s="16" t="s">
        <v>69</v>
      </c>
      <c r="E191" s="34">
        <f>SUM('[1]9'!G246+'[1]9'!G250)</f>
        <v>32821.800000000003</v>
      </c>
      <c r="F191" s="18"/>
    </row>
    <row r="192" spans="1:6" ht="33.75" customHeight="1" x14ac:dyDescent="0.25">
      <c r="A192" s="23" t="s">
        <v>14</v>
      </c>
      <c r="B192" s="28" t="s">
        <v>132</v>
      </c>
      <c r="C192" s="15">
        <v>600</v>
      </c>
      <c r="D192" s="16"/>
      <c r="E192" s="34">
        <f>E193</f>
        <v>1027.0999999999999</v>
      </c>
      <c r="F192" s="18"/>
    </row>
    <row r="193" spans="1:6" ht="21.75" customHeight="1" x14ac:dyDescent="0.25">
      <c r="A193" s="19" t="s">
        <v>110</v>
      </c>
      <c r="B193" s="28" t="s">
        <v>132</v>
      </c>
      <c r="C193" s="15">
        <v>600</v>
      </c>
      <c r="D193" s="16" t="s">
        <v>111</v>
      </c>
      <c r="E193" s="34">
        <v>1027.0999999999999</v>
      </c>
      <c r="F193" s="18"/>
    </row>
    <row r="194" spans="1:6" ht="138.75" customHeight="1" x14ac:dyDescent="0.25">
      <c r="A194" s="19" t="s">
        <v>357</v>
      </c>
      <c r="B194" s="35" t="s">
        <v>333</v>
      </c>
      <c r="C194" s="15">
        <v>400</v>
      </c>
      <c r="D194" s="16"/>
      <c r="E194" s="34">
        <f>E195</f>
        <v>20235.8</v>
      </c>
      <c r="F194" s="18"/>
    </row>
    <row r="195" spans="1:6" ht="15" customHeight="1" x14ac:dyDescent="0.25">
      <c r="A195" s="19" t="s">
        <v>143</v>
      </c>
      <c r="B195" s="35" t="s">
        <v>333</v>
      </c>
      <c r="C195" s="15">
        <v>400</v>
      </c>
      <c r="D195" s="16" t="s">
        <v>358</v>
      </c>
      <c r="E195" s="34">
        <v>20235.8</v>
      </c>
      <c r="F195" s="18"/>
    </row>
    <row r="196" spans="1:6" ht="45.75" customHeight="1" x14ac:dyDescent="0.25">
      <c r="A196" s="19" t="s">
        <v>145</v>
      </c>
      <c r="B196" s="63" t="s">
        <v>146</v>
      </c>
      <c r="C196" s="15"/>
      <c r="D196" s="16"/>
      <c r="E196" s="34">
        <f>E197</f>
        <v>3.9</v>
      </c>
      <c r="F196" s="18"/>
    </row>
    <row r="197" spans="1:6" ht="21.75" customHeight="1" x14ac:dyDescent="0.25">
      <c r="A197" s="23" t="s">
        <v>28</v>
      </c>
      <c r="B197" s="63" t="s">
        <v>146</v>
      </c>
      <c r="C197" s="15">
        <v>800</v>
      </c>
      <c r="D197" s="16"/>
      <c r="E197" s="34">
        <f>E198</f>
        <v>3.9</v>
      </c>
      <c r="F197" s="18"/>
    </row>
    <row r="198" spans="1:6" ht="18" customHeight="1" x14ac:dyDescent="0.25">
      <c r="A198" s="19" t="s">
        <v>147</v>
      </c>
      <c r="B198" s="63" t="s">
        <v>146</v>
      </c>
      <c r="C198" s="15">
        <v>800</v>
      </c>
      <c r="D198" s="16" t="s">
        <v>148</v>
      </c>
      <c r="E198" s="34">
        <f>SUM('[1]9'!G721)</f>
        <v>3.9</v>
      </c>
      <c r="F198" s="18"/>
    </row>
    <row r="199" spans="1:6" ht="47.25" customHeight="1" x14ac:dyDescent="0.25">
      <c r="A199" s="37" t="s">
        <v>149</v>
      </c>
      <c r="B199" s="24" t="s">
        <v>150</v>
      </c>
      <c r="C199" s="15"/>
      <c r="D199" s="16"/>
      <c r="E199" s="34">
        <f>E200</f>
        <v>100</v>
      </c>
      <c r="F199" s="18"/>
    </row>
    <row r="200" spans="1:6" ht="35.25" customHeight="1" x14ac:dyDescent="0.25">
      <c r="A200" s="23" t="s">
        <v>114</v>
      </c>
      <c r="B200" s="24" t="s">
        <v>150</v>
      </c>
      <c r="C200" s="15">
        <v>200</v>
      </c>
      <c r="D200" s="16"/>
      <c r="E200" s="34">
        <f>E201</f>
        <v>100</v>
      </c>
      <c r="F200" s="18"/>
    </row>
    <row r="201" spans="1:6" ht="28.5" customHeight="1" x14ac:dyDescent="0.25">
      <c r="A201" s="19" t="s">
        <v>110</v>
      </c>
      <c r="B201" s="24" t="s">
        <v>150</v>
      </c>
      <c r="C201" s="15">
        <v>200</v>
      </c>
      <c r="D201" s="16" t="s">
        <v>111</v>
      </c>
      <c r="E201" s="34">
        <f>SUM('[1]9'!G370)</f>
        <v>100</v>
      </c>
      <c r="F201" s="18"/>
    </row>
    <row r="202" spans="1:6" ht="38.25" customHeight="1" x14ac:dyDescent="0.25">
      <c r="A202" s="37" t="s">
        <v>339</v>
      </c>
      <c r="B202" s="24" t="s">
        <v>151</v>
      </c>
      <c r="C202" s="15"/>
      <c r="D202" s="16"/>
      <c r="E202" s="34">
        <f>E203</f>
        <v>3773.4</v>
      </c>
      <c r="F202" s="18"/>
    </row>
    <row r="203" spans="1:6" ht="48" customHeight="1" x14ac:dyDescent="0.25">
      <c r="A203" s="37" t="s">
        <v>152</v>
      </c>
      <c r="B203" s="28" t="s">
        <v>153</v>
      </c>
      <c r="C203" s="15"/>
      <c r="D203" s="16"/>
      <c r="E203" s="34">
        <f>E204+E207+E208</f>
        <v>3773.4</v>
      </c>
      <c r="F203" s="18"/>
    </row>
    <row r="204" spans="1:6" ht="52.5" customHeight="1" x14ac:dyDescent="0.25">
      <c r="A204" s="37" t="s">
        <v>154</v>
      </c>
      <c r="B204" s="28" t="s">
        <v>153</v>
      </c>
      <c r="C204" s="15">
        <v>100</v>
      </c>
      <c r="D204" s="16"/>
      <c r="E204" s="34">
        <f>SUM(E205)</f>
        <v>3631.6</v>
      </c>
      <c r="F204" s="18"/>
    </row>
    <row r="205" spans="1:6" ht="51" customHeight="1" x14ac:dyDescent="0.25">
      <c r="A205" s="19" t="s">
        <v>155</v>
      </c>
      <c r="B205" s="24" t="s">
        <v>153</v>
      </c>
      <c r="C205" s="15">
        <v>100</v>
      </c>
      <c r="D205" s="16" t="s">
        <v>156</v>
      </c>
      <c r="E205" s="34">
        <f>SUM('[1]9'!G681)</f>
        <v>3631.6</v>
      </c>
      <c r="F205" s="18"/>
    </row>
    <row r="206" spans="1:6" ht="38.25" customHeight="1" x14ac:dyDescent="0.25">
      <c r="A206" s="23" t="s">
        <v>157</v>
      </c>
      <c r="B206" s="24" t="s">
        <v>153</v>
      </c>
      <c r="C206" s="15">
        <v>200</v>
      </c>
      <c r="D206" s="16"/>
      <c r="E206" s="34">
        <f>E207</f>
        <v>93.800000000000011</v>
      </c>
      <c r="F206" s="18"/>
    </row>
    <row r="207" spans="1:6" ht="47.25" customHeight="1" x14ac:dyDescent="0.25">
      <c r="A207" s="19" t="s">
        <v>155</v>
      </c>
      <c r="B207" s="24" t="s">
        <v>153</v>
      </c>
      <c r="C207" s="15">
        <v>200</v>
      </c>
      <c r="D207" s="16" t="s">
        <v>156</v>
      </c>
      <c r="E207" s="34">
        <f>SUM('[1]9'!G686)</f>
        <v>93.800000000000011</v>
      </c>
      <c r="F207" s="18"/>
    </row>
    <row r="208" spans="1:6" ht="29.25" customHeight="1" x14ac:dyDescent="0.25">
      <c r="A208" s="19" t="s">
        <v>15</v>
      </c>
      <c r="B208" s="24" t="s">
        <v>153</v>
      </c>
      <c r="C208" s="15">
        <v>200</v>
      </c>
      <c r="D208" s="16" t="s">
        <v>16</v>
      </c>
      <c r="E208" s="34">
        <f>SUM('[1]9'!G767)</f>
        <v>48</v>
      </c>
      <c r="F208" s="18"/>
    </row>
    <row r="209" spans="1:6" ht="46.5" customHeight="1" x14ac:dyDescent="0.25">
      <c r="A209" s="23" t="s">
        <v>340</v>
      </c>
      <c r="B209" s="24" t="s">
        <v>158</v>
      </c>
      <c r="C209" s="15"/>
      <c r="D209" s="16"/>
      <c r="E209" s="34">
        <f>E210</f>
        <v>6</v>
      </c>
      <c r="F209" s="18"/>
    </row>
    <row r="210" spans="1:6" ht="30" customHeight="1" x14ac:dyDescent="0.25">
      <c r="A210" s="23" t="s">
        <v>157</v>
      </c>
      <c r="B210" s="24" t="s">
        <v>158</v>
      </c>
      <c r="C210" s="15">
        <v>200</v>
      </c>
      <c r="D210" s="16"/>
      <c r="E210" s="34">
        <f>E211</f>
        <v>6</v>
      </c>
      <c r="F210" s="18"/>
    </row>
    <row r="211" spans="1:6" ht="44.25" customHeight="1" x14ac:dyDescent="0.25">
      <c r="A211" s="19" t="s">
        <v>15</v>
      </c>
      <c r="B211" s="24" t="s">
        <v>158</v>
      </c>
      <c r="C211" s="15">
        <v>200</v>
      </c>
      <c r="D211" s="16" t="s">
        <v>16</v>
      </c>
      <c r="E211" s="34">
        <f>SUM('[1]9'!G759)</f>
        <v>6</v>
      </c>
      <c r="F211" s="18"/>
    </row>
    <row r="212" spans="1:6" ht="45" customHeight="1" x14ac:dyDescent="0.25">
      <c r="A212" s="37" t="s">
        <v>159</v>
      </c>
      <c r="B212" s="24" t="s">
        <v>160</v>
      </c>
      <c r="C212" s="15"/>
      <c r="D212" s="16"/>
      <c r="E212" s="34">
        <f>E213</f>
        <v>9</v>
      </c>
      <c r="F212" s="18"/>
    </row>
    <row r="213" spans="1:6" ht="27.75" customHeight="1" x14ac:dyDescent="0.25">
      <c r="A213" s="23" t="s">
        <v>114</v>
      </c>
      <c r="B213" s="24" t="s">
        <v>160</v>
      </c>
      <c r="C213" s="15">
        <v>200</v>
      </c>
      <c r="D213" s="16"/>
      <c r="E213" s="34">
        <f>E214</f>
        <v>9</v>
      </c>
      <c r="F213" s="18"/>
    </row>
    <row r="214" spans="1:6" ht="36" customHeight="1" x14ac:dyDescent="0.25">
      <c r="A214" s="19" t="s">
        <v>161</v>
      </c>
      <c r="B214" s="24" t="s">
        <v>160</v>
      </c>
      <c r="C214" s="15">
        <v>200</v>
      </c>
      <c r="D214" s="16" t="s">
        <v>162</v>
      </c>
      <c r="E214" s="34">
        <f>SUM('[1]9'!G700)</f>
        <v>9</v>
      </c>
      <c r="F214" s="18"/>
    </row>
    <row r="215" spans="1:6" ht="63" customHeight="1" x14ac:dyDescent="0.25">
      <c r="A215" s="37" t="s">
        <v>163</v>
      </c>
      <c r="B215" s="24" t="s">
        <v>164</v>
      </c>
      <c r="C215" s="15"/>
      <c r="D215" s="16"/>
      <c r="E215" s="34">
        <f>E216</f>
        <v>8.4</v>
      </c>
      <c r="F215" s="18"/>
    </row>
    <row r="216" spans="1:6" ht="31.5" customHeight="1" x14ac:dyDescent="0.25">
      <c r="A216" s="23" t="s">
        <v>114</v>
      </c>
      <c r="B216" s="28" t="s">
        <v>164</v>
      </c>
      <c r="C216" s="15">
        <v>200</v>
      </c>
      <c r="D216" s="16"/>
      <c r="E216" s="34">
        <f>E217</f>
        <v>8.4</v>
      </c>
      <c r="F216" s="18"/>
    </row>
    <row r="217" spans="1:6" ht="33" customHeight="1" x14ac:dyDescent="0.25">
      <c r="A217" s="19" t="s">
        <v>161</v>
      </c>
      <c r="B217" s="24" t="s">
        <v>164</v>
      </c>
      <c r="C217" s="15">
        <v>200</v>
      </c>
      <c r="D217" s="16" t="s">
        <v>162</v>
      </c>
      <c r="E217" s="34">
        <f>SUM('[1]9'!G704)</f>
        <v>8.4</v>
      </c>
      <c r="F217" s="18"/>
    </row>
    <row r="218" spans="1:6" ht="45" customHeight="1" x14ac:dyDescent="0.25">
      <c r="A218" s="19" t="s">
        <v>165</v>
      </c>
      <c r="B218" s="24" t="s">
        <v>166</v>
      </c>
      <c r="C218" s="15"/>
      <c r="D218" s="16"/>
      <c r="E218" s="34">
        <f>E219+E221+E223</f>
        <v>1494.8999999999999</v>
      </c>
      <c r="F218" s="18"/>
    </row>
    <row r="219" spans="1:6" ht="30" customHeight="1" x14ac:dyDescent="0.25">
      <c r="A219" s="23" t="s">
        <v>114</v>
      </c>
      <c r="B219" s="24" t="s">
        <v>166</v>
      </c>
      <c r="C219" s="15">
        <v>200</v>
      </c>
      <c r="D219" s="16"/>
      <c r="E219" s="34">
        <f>E220</f>
        <v>838.6</v>
      </c>
      <c r="F219" s="18"/>
    </row>
    <row r="220" spans="1:6" ht="21" customHeight="1" x14ac:dyDescent="0.25">
      <c r="A220" s="19" t="s">
        <v>133</v>
      </c>
      <c r="B220" s="24" t="s">
        <v>166</v>
      </c>
      <c r="C220" s="15">
        <v>200</v>
      </c>
      <c r="D220" s="16" t="s">
        <v>134</v>
      </c>
      <c r="E220" s="34">
        <v>838.6</v>
      </c>
      <c r="F220" s="18"/>
    </row>
    <row r="221" spans="1:6" ht="34.5" customHeight="1" x14ac:dyDescent="0.25">
      <c r="A221" s="23" t="s">
        <v>114</v>
      </c>
      <c r="B221" s="24" t="s">
        <v>166</v>
      </c>
      <c r="C221" s="15">
        <v>200</v>
      </c>
      <c r="D221" s="16"/>
      <c r="E221" s="34">
        <f>E222</f>
        <v>248.5</v>
      </c>
      <c r="F221" s="18"/>
    </row>
    <row r="222" spans="1:6" ht="35.25" customHeight="1" x14ac:dyDescent="0.25">
      <c r="A222" s="19" t="s">
        <v>15</v>
      </c>
      <c r="B222" s="24" t="s">
        <v>166</v>
      </c>
      <c r="C222" s="15">
        <v>200</v>
      </c>
      <c r="D222" s="16" t="s">
        <v>16</v>
      </c>
      <c r="E222" s="34">
        <v>248.5</v>
      </c>
      <c r="F222" s="18"/>
    </row>
    <row r="223" spans="1:6" ht="36.75" customHeight="1" x14ac:dyDescent="0.25">
      <c r="A223" s="23" t="s">
        <v>14</v>
      </c>
      <c r="B223" s="24" t="s">
        <v>166</v>
      </c>
      <c r="C223" s="15">
        <v>600</v>
      </c>
      <c r="D223" s="16"/>
      <c r="E223" s="34">
        <f>E224</f>
        <v>407.8</v>
      </c>
      <c r="F223" s="18"/>
    </row>
    <row r="224" spans="1:6" ht="21" customHeight="1" x14ac:dyDescent="0.25">
      <c r="A224" s="19" t="s">
        <v>110</v>
      </c>
      <c r="B224" s="24" t="s">
        <v>166</v>
      </c>
      <c r="C224" s="15">
        <v>600</v>
      </c>
      <c r="D224" s="16" t="s">
        <v>16</v>
      </c>
      <c r="E224" s="34">
        <v>407.8</v>
      </c>
      <c r="F224" s="18"/>
    </row>
    <row r="225" spans="1:6" ht="54" customHeight="1" x14ac:dyDescent="0.25">
      <c r="A225" s="19" t="s">
        <v>167</v>
      </c>
      <c r="B225" s="24" t="s">
        <v>168</v>
      </c>
      <c r="C225" s="15"/>
      <c r="D225" s="16"/>
      <c r="E225" s="34">
        <f>E226</f>
        <v>276</v>
      </c>
      <c r="F225" s="18"/>
    </row>
    <row r="226" spans="1:6" ht="35.25" customHeight="1" x14ac:dyDescent="0.25">
      <c r="A226" s="23" t="s">
        <v>114</v>
      </c>
      <c r="B226" s="24" t="s">
        <v>168</v>
      </c>
      <c r="C226" s="15">
        <v>200</v>
      </c>
      <c r="D226" s="16"/>
      <c r="E226" s="34">
        <f>E227</f>
        <v>276</v>
      </c>
      <c r="F226" s="18"/>
    </row>
    <row r="227" spans="1:6" ht="42.75" customHeight="1" x14ac:dyDescent="0.25">
      <c r="A227" s="19" t="s">
        <v>169</v>
      </c>
      <c r="B227" s="24" t="s">
        <v>168</v>
      </c>
      <c r="C227" s="15">
        <v>200</v>
      </c>
      <c r="D227" s="16" t="s">
        <v>170</v>
      </c>
      <c r="E227" s="34">
        <f>SUM('[1]9'!G733)</f>
        <v>276</v>
      </c>
      <c r="F227" s="18"/>
    </row>
    <row r="228" spans="1:6" ht="59.25" customHeight="1" x14ac:dyDescent="0.25">
      <c r="A228" s="37" t="s">
        <v>171</v>
      </c>
      <c r="B228" s="24" t="s">
        <v>172</v>
      </c>
      <c r="C228" s="15"/>
      <c r="D228" s="16"/>
      <c r="E228" s="34">
        <f>E229+E246</f>
        <v>2860</v>
      </c>
      <c r="F228" s="18"/>
    </row>
    <row r="229" spans="1:6" ht="60" customHeight="1" x14ac:dyDescent="0.25">
      <c r="A229" s="37" t="s">
        <v>173</v>
      </c>
      <c r="B229" s="24" t="s">
        <v>172</v>
      </c>
      <c r="C229" s="15"/>
      <c r="D229" s="16"/>
      <c r="E229" s="34">
        <f>E230+E233+E236+E238+E241+E244</f>
        <v>2620</v>
      </c>
      <c r="F229" s="18"/>
    </row>
    <row r="230" spans="1:6" ht="111" customHeight="1" x14ac:dyDescent="0.25">
      <c r="A230" s="19" t="s">
        <v>174</v>
      </c>
      <c r="B230" s="35" t="s">
        <v>175</v>
      </c>
      <c r="C230" s="15"/>
      <c r="D230" s="16"/>
      <c r="E230" s="34">
        <f>SUM(E232)</f>
        <v>380.8</v>
      </c>
      <c r="F230" s="18"/>
    </row>
    <row r="231" spans="1:6" ht="32.25" customHeight="1" x14ac:dyDescent="0.25">
      <c r="A231" s="23" t="s">
        <v>114</v>
      </c>
      <c r="B231" s="35" t="s">
        <v>175</v>
      </c>
      <c r="C231" s="15">
        <v>200</v>
      </c>
      <c r="D231" s="16"/>
      <c r="E231" s="34">
        <f>SUM(E232)</f>
        <v>380.8</v>
      </c>
      <c r="F231" s="18"/>
    </row>
    <row r="232" spans="1:6" ht="29.25" customHeight="1" x14ac:dyDescent="0.25">
      <c r="A232" s="19" t="s">
        <v>58</v>
      </c>
      <c r="B232" s="35" t="s">
        <v>175</v>
      </c>
      <c r="C232" s="15">
        <v>200</v>
      </c>
      <c r="D232" s="16" t="s">
        <v>59</v>
      </c>
      <c r="E232" s="34">
        <f>SUM('[1]9'!G198)</f>
        <v>380.8</v>
      </c>
      <c r="F232" s="18"/>
    </row>
    <row r="233" spans="1:6" ht="86.25" customHeight="1" x14ac:dyDescent="0.25">
      <c r="A233" s="19" t="s">
        <v>176</v>
      </c>
      <c r="B233" s="35" t="s">
        <v>175</v>
      </c>
      <c r="C233" s="15">
        <v>200</v>
      </c>
      <c r="D233" s="16"/>
      <c r="E233" s="34">
        <f>SUM(E235)</f>
        <v>20</v>
      </c>
      <c r="F233" s="18"/>
    </row>
    <row r="234" spans="1:6" ht="30.75" customHeight="1" x14ac:dyDescent="0.25">
      <c r="A234" s="23" t="s">
        <v>114</v>
      </c>
      <c r="B234" s="35" t="s">
        <v>175</v>
      </c>
      <c r="C234" s="15">
        <v>200</v>
      </c>
      <c r="D234" s="16"/>
      <c r="E234" s="34">
        <f>SUM(E235)</f>
        <v>20</v>
      </c>
      <c r="F234" s="18"/>
    </row>
    <row r="235" spans="1:6" ht="21.75" customHeight="1" x14ac:dyDescent="0.25">
      <c r="A235" s="19" t="s">
        <v>58</v>
      </c>
      <c r="B235" s="35" t="s">
        <v>175</v>
      </c>
      <c r="C235" s="15">
        <v>200</v>
      </c>
      <c r="D235" s="16" t="s">
        <v>59</v>
      </c>
      <c r="E235" s="34">
        <f>SUM('[1]9'!G202)</f>
        <v>20</v>
      </c>
      <c r="F235" s="18"/>
    </row>
    <row r="236" spans="1:6" ht="31.5" customHeight="1" x14ac:dyDescent="0.25">
      <c r="A236" s="23" t="s">
        <v>114</v>
      </c>
      <c r="B236" s="35" t="s">
        <v>345</v>
      </c>
      <c r="C236" s="15">
        <v>200</v>
      </c>
      <c r="D236" s="16"/>
      <c r="E236" s="34">
        <f>E237</f>
        <v>150</v>
      </c>
      <c r="F236" s="18"/>
    </row>
    <row r="237" spans="1:6" ht="21.75" customHeight="1" x14ac:dyDescent="0.25">
      <c r="A237" s="51" t="s">
        <v>110</v>
      </c>
      <c r="B237" s="35" t="s">
        <v>345</v>
      </c>
      <c r="C237" s="15">
        <v>200</v>
      </c>
      <c r="D237" s="16" t="s">
        <v>111</v>
      </c>
      <c r="E237" s="34">
        <v>150</v>
      </c>
      <c r="F237" s="18"/>
    </row>
    <row r="238" spans="1:6" ht="102" customHeight="1" x14ac:dyDescent="0.25">
      <c r="A238" s="19" t="s">
        <v>174</v>
      </c>
      <c r="B238" s="35" t="s">
        <v>175</v>
      </c>
      <c r="C238" s="15"/>
      <c r="D238" s="16"/>
      <c r="E238" s="34">
        <f>SUM(E239)</f>
        <v>1329.2</v>
      </c>
      <c r="F238" s="18"/>
    </row>
    <row r="239" spans="1:6" ht="32.25" customHeight="1" x14ac:dyDescent="0.25">
      <c r="A239" s="23" t="s">
        <v>14</v>
      </c>
      <c r="B239" s="35" t="s">
        <v>175</v>
      </c>
      <c r="C239" s="15">
        <v>600</v>
      </c>
      <c r="D239" s="16"/>
      <c r="E239" s="34">
        <f>SUM(E240)</f>
        <v>1329.2</v>
      </c>
      <c r="F239" s="18"/>
    </row>
    <row r="240" spans="1:6" ht="21.75" customHeight="1" x14ac:dyDescent="0.25">
      <c r="A240" s="19" t="s">
        <v>68</v>
      </c>
      <c r="B240" s="35" t="s">
        <v>175</v>
      </c>
      <c r="C240" s="15">
        <v>600</v>
      </c>
      <c r="D240" s="16" t="s">
        <v>69</v>
      </c>
      <c r="E240" s="34">
        <f>SUM('[1]9'!G256)</f>
        <v>1329.2</v>
      </c>
      <c r="F240" s="18"/>
    </row>
    <row r="241" spans="1:6" ht="77.25" customHeight="1" x14ac:dyDescent="0.25">
      <c r="A241" s="19" t="s">
        <v>176</v>
      </c>
      <c r="B241" s="35" t="s">
        <v>175</v>
      </c>
      <c r="C241" s="15"/>
      <c r="D241" s="16"/>
      <c r="E241" s="34">
        <f>SUM(E242)</f>
        <v>70</v>
      </c>
      <c r="F241" s="18"/>
    </row>
    <row r="242" spans="1:6" ht="36" customHeight="1" x14ac:dyDescent="0.25">
      <c r="A242" s="23" t="s">
        <v>14</v>
      </c>
      <c r="B242" s="35" t="s">
        <v>175</v>
      </c>
      <c r="C242" s="15">
        <v>600</v>
      </c>
      <c r="D242" s="16"/>
      <c r="E242" s="34">
        <f>SUM(E243)</f>
        <v>70</v>
      </c>
      <c r="F242" s="18"/>
    </row>
    <row r="243" spans="1:6" ht="20.25" customHeight="1" x14ac:dyDescent="0.25">
      <c r="A243" s="19" t="s">
        <v>68</v>
      </c>
      <c r="B243" s="35" t="s">
        <v>175</v>
      </c>
      <c r="C243" s="15">
        <v>600</v>
      </c>
      <c r="D243" s="16" t="s">
        <v>69</v>
      </c>
      <c r="E243" s="34">
        <f>SUM('[1]9'!G260)</f>
        <v>70</v>
      </c>
      <c r="F243" s="18"/>
    </row>
    <row r="244" spans="1:6" ht="32.25" customHeight="1" x14ac:dyDescent="0.25">
      <c r="A244" s="23" t="s">
        <v>14</v>
      </c>
      <c r="B244" s="35" t="s">
        <v>345</v>
      </c>
      <c r="C244" s="15">
        <v>600</v>
      </c>
      <c r="D244" s="16"/>
      <c r="E244" s="34">
        <f>E245</f>
        <v>670</v>
      </c>
      <c r="F244" s="18"/>
    </row>
    <row r="245" spans="1:6" ht="20.25" customHeight="1" x14ac:dyDescent="0.25">
      <c r="A245" s="51" t="s">
        <v>110</v>
      </c>
      <c r="B245" s="35" t="s">
        <v>345</v>
      </c>
      <c r="C245" s="15">
        <v>600</v>
      </c>
      <c r="D245" s="16" t="s">
        <v>111</v>
      </c>
      <c r="E245" s="34">
        <v>670</v>
      </c>
      <c r="F245" s="18"/>
    </row>
    <row r="246" spans="1:6" ht="69" customHeight="1" x14ac:dyDescent="0.25">
      <c r="A246" s="19" t="s">
        <v>177</v>
      </c>
      <c r="B246" s="24" t="s">
        <v>178</v>
      </c>
      <c r="C246" s="15"/>
      <c r="D246" s="16"/>
      <c r="E246" s="34">
        <f>E247+E250+E253</f>
        <v>240</v>
      </c>
      <c r="F246" s="18"/>
    </row>
    <row r="247" spans="1:6" ht="61.5" customHeight="1" x14ac:dyDescent="0.25">
      <c r="A247" s="19" t="s">
        <v>174</v>
      </c>
      <c r="B247" s="35" t="s">
        <v>175</v>
      </c>
      <c r="C247" s="15"/>
      <c r="D247" s="16"/>
      <c r="E247" s="34">
        <f>SUM(E248)</f>
        <v>152</v>
      </c>
      <c r="F247" s="18"/>
    </row>
    <row r="248" spans="1:6" ht="33.75" customHeight="1" x14ac:dyDescent="0.25">
      <c r="A248" s="23" t="s">
        <v>14</v>
      </c>
      <c r="B248" s="35" t="s">
        <v>175</v>
      </c>
      <c r="C248" s="15">
        <v>600</v>
      </c>
      <c r="D248" s="16"/>
      <c r="E248" s="34">
        <f>SUM(E249)</f>
        <v>152</v>
      </c>
      <c r="F248" s="18"/>
    </row>
    <row r="249" spans="1:6" ht="16.5" customHeight="1" x14ac:dyDescent="0.25">
      <c r="A249" s="19" t="s">
        <v>179</v>
      </c>
      <c r="B249" s="35" t="s">
        <v>175</v>
      </c>
      <c r="C249" s="15">
        <v>600</v>
      </c>
      <c r="D249" s="16" t="s">
        <v>18</v>
      </c>
      <c r="E249" s="34">
        <f>SUM('[1]9'!G118)</f>
        <v>152</v>
      </c>
      <c r="F249" s="18"/>
    </row>
    <row r="250" spans="1:6" ht="43.5" customHeight="1" x14ac:dyDescent="0.25">
      <c r="A250" s="19" t="s">
        <v>176</v>
      </c>
      <c r="B250" s="35" t="s">
        <v>175</v>
      </c>
      <c r="C250" s="15"/>
      <c r="D250" s="16"/>
      <c r="E250" s="34">
        <f>SUM(E251)</f>
        <v>8</v>
      </c>
      <c r="F250" s="18"/>
    </row>
    <row r="251" spans="1:6" ht="36" customHeight="1" x14ac:dyDescent="0.25">
      <c r="A251" s="23" t="s">
        <v>14</v>
      </c>
      <c r="B251" s="35" t="s">
        <v>175</v>
      </c>
      <c r="C251" s="15">
        <v>600</v>
      </c>
      <c r="D251" s="16"/>
      <c r="E251" s="34">
        <f>SUM(E252)</f>
        <v>8</v>
      </c>
      <c r="F251" s="18"/>
    </row>
    <row r="252" spans="1:6" ht="20.25" customHeight="1" x14ac:dyDescent="0.25">
      <c r="A252" s="19" t="s">
        <v>179</v>
      </c>
      <c r="B252" s="35" t="s">
        <v>175</v>
      </c>
      <c r="C252" s="15">
        <v>600</v>
      </c>
      <c r="D252" s="16" t="s">
        <v>18</v>
      </c>
      <c r="E252" s="34">
        <f>SUM('[1]9'!G122)</f>
        <v>8</v>
      </c>
      <c r="F252" s="18"/>
    </row>
    <row r="253" spans="1:6" ht="40.5" customHeight="1" x14ac:dyDescent="0.25">
      <c r="A253" s="23" t="s">
        <v>14</v>
      </c>
      <c r="B253" s="35" t="s">
        <v>178</v>
      </c>
      <c r="C253" s="15">
        <v>600</v>
      </c>
      <c r="D253" s="16"/>
      <c r="E253" s="34">
        <f>E254</f>
        <v>80</v>
      </c>
      <c r="F253" s="18"/>
    </row>
    <row r="254" spans="1:6" ht="27" customHeight="1" x14ac:dyDescent="0.25">
      <c r="A254" s="19" t="s">
        <v>142</v>
      </c>
      <c r="B254" s="35" t="s">
        <v>178</v>
      </c>
      <c r="C254" s="15">
        <v>600</v>
      </c>
      <c r="D254" s="16" t="s">
        <v>50</v>
      </c>
      <c r="E254" s="34">
        <v>80</v>
      </c>
      <c r="F254" s="18"/>
    </row>
    <row r="255" spans="1:6" ht="52.5" customHeight="1" x14ac:dyDescent="0.25">
      <c r="A255" s="19" t="s">
        <v>180</v>
      </c>
      <c r="B255" s="24" t="s">
        <v>181</v>
      </c>
      <c r="C255" s="15"/>
      <c r="D255" s="16"/>
      <c r="E255" s="34">
        <f>E256+E258</f>
        <v>40.4</v>
      </c>
      <c r="F255" s="18"/>
    </row>
    <row r="256" spans="1:6" ht="27.75" customHeight="1" x14ac:dyDescent="0.25">
      <c r="A256" s="23" t="s">
        <v>114</v>
      </c>
      <c r="B256" s="24" t="s">
        <v>181</v>
      </c>
      <c r="C256" s="15">
        <v>200</v>
      </c>
      <c r="D256" s="16"/>
      <c r="E256" s="34">
        <f>E257</f>
        <v>32</v>
      </c>
    </row>
    <row r="257" spans="1:5" ht="25.5" customHeight="1" x14ac:dyDescent="0.25">
      <c r="A257" s="19" t="s">
        <v>142</v>
      </c>
      <c r="B257" s="24" t="s">
        <v>181</v>
      </c>
      <c r="C257" s="15">
        <v>200</v>
      </c>
      <c r="D257" s="16" t="s">
        <v>50</v>
      </c>
      <c r="E257" s="34">
        <f>SUM('[1]9'!G147)</f>
        <v>32</v>
      </c>
    </row>
    <row r="258" spans="1:5" ht="39" customHeight="1" x14ac:dyDescent="0.25">
      <c r="A258" s="23" t="s">
        <v>114</v>
      </c>
      <c r="B258" s="24" t="s">
        <v>181</v>
      </c>
      <c r="C258" s="15">
        <v>200</v>
      </c>
      <c r="D258" s="16"/>
      <c r="E258" s="34">
        <f>E259</f>
        <v>8.4</v>
      </c>
    </row>
    <row r="259" spans="1:5" ht="18.75" customHeight="1" x14ac:dyDescent="0.25">
      <c r="A259" s="19" t="s">
        <v>133</v>
      </c>
      <c r="B259" s="24" t="s">
        <v>181</v>
      </c>
      <c r="C259" s="15">
        <v>200</v>
      </c>
      <c r="D259" s="16" t="s">
        <v>134</v>
      </c>
      <c r="E259" s="34">
        <f>SUM('[1]9'!G637)</f>
        <v>8.4</v>
      </c>
    </row>
    <row r="260" spans="1:5" ht="42" customHeight="1" x14ac:dyDescent="0.25">
      <c r="A260" s="37" t="s">
        <v>182</v>
      </c>
      <c r="B260" s="24" t="s">
        <v>183</v>
      </c>
      <c r="C260" s="15"/>
      <c r="D260" s="16"/>
      <c r="E260" s="34">
        <f>E261+E263+E265</f>
        <v>62.4</v>
      </c>
    </row>
    <row r="261" spans="1:5" ht="31.5" customHeight="1" x14ac:dyDescent="0.25">
      <c r="A261" s="23" t="s">
        <v>114</v>
      </c>
      <c r="B261" s="24" t="s">
        <v>183</v>
      </c>
      <c r="C261" s="15">
        <v>200</v>
      </c>
      <c r="D261" s="16"/>
      <c r="E261" s="34">
        <f>E262</f>
        <v>14.4</v>
      </c>
    </row>
    <row r="262" spans="1:5" ht="24" customHeight="1" x14ac:dyDescent="0.25">
      <c r="A262" s="19" t="s">
        <v>133</v>
      </c>
      <c r="B262" s="24" t="s">
        <v>183</v>
      </c>
      <c r="C262" s="15">
        <v>200</v>
      </c>
      <c r="D262" s="16" t="s">
        <v>134</v>
      </c>
      <c r="E262" s="34">
        <f>SUM('[1]9'!G641)</f>
        <v>14.4</v>
      </c>
    </row>
    <row r="263" spans="1:5" ht="34.5" customHeight="1" x14ac:dyDescent="0.25">
      <c r="A263" s="23" t="s">
        <v>14</v>
      </c>
      <c r="B263" s="24" t="s">
        <v>183</v>
      </c>
      <c r="C263" s="15">
        <v>600</v>
      </c>
      <c r="D263" s="16"/>
      <c r="E263" s="34">
        <f>E264</f>
        <v>30</v>
      </c>
    </row>
    <row r="264" spans="1:5" ht="21.75" customHeight="1" x14ac:dyDescent="0.25">
      <c r="A264" s="19" t="s">
        <v>110</v>
      </c>
      <c r="B264" s="24" t="s">
        <v>183</v>
      </c>
      <c r="C264" s="15">
        <v>600</v>
      </c>
      <c r="D264" s="16" t="s">
        <v>111</v>
      </c>
      <c r="E264" s="34">
        <f>SUM('[1]9'!G374)</f>
        <v>30</v>
      </c>
    </row>
    <row r="265" spans="1:5" ht="34.5" customHeight="1" x14ac:dyDescent="0.25">
      <c r="A265" s="23" t="s">
        <v>14</v>
      </c>
      <c r="B265" s="24" t="s">
        <v>183</v>
      </c>
      <c r="C265" s="15">
        <v>600</v>
      </c>
      <c r="D265" s="16"/>
      <c r="E265" s="34">
        <f>E266</f>
        <v>18</v>
      </c>
    </row>
    <row r="266" spans="1:5" ht="19.5" customHeight="1" x14ac:dyDescent="0.25">
      <c r="A266" s="19" t="s">
        <v>142</v>
      </c>
      <c r="B266" s="24" t="s">
        <v>183</v>
      </c>
      <c r="C266" s="15">
        <v>600</v>
      </c>
      <c r="D266" s="16" t="s">
        <v>50</v>
      </c>
      <c r="E266" s="34">
        <f>SUM('[1]9'!G151)</f>
        <v>18</v>
      </c>
    </row>
    <row r="267" spans="1:5" ht="45.75" customHeight="1" x14ac:dyDescent="0.25">
      <c r="A267" s="19" t="s">
        <v>184</v>
      </c>
      <c r="B267" s="24" t="s">
        <v>185</v>
      </c>
      <c r="C267" s="15"/>
      <c r="D267" s="16"/>
      <c r="E267" s="34">
        <f>E268+E271</f>
        <v>713.2</v>
      </c>
    </row>
    <row r="268" spans="1:5" ht="45" customHeight="1" x14ac:dyDescent="0.25">
      <c r="A268" s="19" t="s">
        <v>186</v>
      </c>
      <c r="B268" s="24" t="s">
        <v>187</v>
      </c>
      <c r="C268" s="15"/>
      <c r="D268" s="16"/>
      <c r="E268" s="34">
        <f>E269</f>
        <v>239</v>
      </c>
    </row>
    <row r="269" spans="1:5" ht="36" customHeight="1" x14ac:dyDescent="0.25">
      <c r="A269" s="23" t="s">
        <v>114</v>
      </c>
      <c r="B269" s="24" t="s">
        <v>187</v>
      </c>
      <c r="C269" s="15">
        <v>200</v>
      </c>
      <c r="D269" s="16"/>
      <c r="E269" s="34">
        <f>E270</f>
        <v>239</v>
      </c>
    </row>
    <row r="270" spans="1:5" ht="21.75" customHeight="1" x14ac:dyDescent="0.25">
      <c r="A270" s="19" t="s">
        <v>143</v>
      </c>
      <c r="B270" s="24" t="s">
        <v>187</v>
      </c>
      <c r="C270" s="15">
        <v>200</v>
      </c>
      <c r="D270" s="16" t="s">
        <v>144</v>
      </c>
      <c r="E270" s="34">
        <f>SUM('[1]9'!G842)</f>
        <v>239</v>
      </c>
    </row>
    <row r="271" spans="1:5" ht="47.25" customHeight="1" x14ac:dyDescent="0.25">
      <c r="A271" s="19" t="s">
        <v>334</v>
      </c>
      <c r="B271" s="24" t="s">
        <v>335</v>
      </c>
      <c r="C271" s="15"/>
      <c r="D271" s="16"/>
      <c r="E271" s="34">
        <f>E272+E275+E278</f>
        <v>474.2</v>
      </c>
    </row>
    <row r="272" spans="1:5" ht="95.25" customHeight="1" x14ac:dyDescent="0.25">
      <c r="A272" s="19" t="s">
        <v>350</v>
      </c>
      <c r="B272" s="35" t="s">
        <v>346</v>
      </c>
      <c r="C272" s="15"/>
      <c r="D272" s="16"/>
      <c r="E272" s="34">
        <f>E274</f>
        <v>424.2</v>
      </c>
    </row>
    <row r="273" spans="1:5" ht="47.25" customHeight="1" x14ac:dyDescent="0.25">
      <c r="A273" s="23" t="s">
        <v>14</v>
      </c>
      <c r="B273" s="35" t="s">
        <v>346</v>
      </c>
      <c r="C273" s="35" t="s">
        <v>102</v>
      </c>
      <c r="D273" s="35"/>
      <c r="E273" s="66">
        <f>E274</f>
        <v>424.2</v>
      </c>
    </row>
    <row r="274" spans="1:5" ht="17.25" customHeight="1" x14ac:dyDescent="0.25">
      <c r="A274" s="19" t="s">
        <v>143</v>
      </c>
      <c r="B274" s="35" t="s">
        <v>346</v>
      </c>
      <c r="C274" s="35" t="s">
        <v>102</v>
      </c>
      <c r="D274" s="16" t="s">
        <v>144</v>
      </c>
      <c r="E274" s="34">
        <v>424.2</v>
      </c>
    </row>
    <row r="275" spans="1:5" ht="78.75" customHeight="1" x14ac:dyDescent="0.25">
      <c r="A275" s="19" t="s">
        <v>351</v>
      </c>
      <c r="B275" s="35" t="s">
        <v>346</v>
      </c>
      <c r="C275" s="15"/>
      <c r="D275" s="16"/>
      <c r="E275" s="34">
        <f>E276</f>
        <v>22.3</v>
      </c>
    </row>
    <row r="276" spans="1:5" ht="33.75" customHeight="1" x14ac:dyDescent="0.25">
      <c r="A276" s="23" t="s">
        <v>14</v>
      </c>
      <c r="B276" s="35" t="s">
        <v>346</v>
      </c>
      <c r="C276" s="35" t="s">
        <v>102</v>
      </c>
      <c r="D276" s="35"/>
      <c r="E276" s="34">
        <f>E277</f>
        <v>22.3</v>
      </c>
    </row>
    <row r="277" spans="1:5" ht="17.25" customHeight="1" x14ac:dyDescent="0.25">
      <c r="A277" s="19" t="s">
        <v>143</v>
      </c>
      <c r="B277" s="35" t="s">
        <v>346</v>
      </c>
      <c r="C277" s="35" t="s">
        <v>102</v>
      </c>
      <c r="D277" s="16" t="s">
        <v>144</v>
      </c>
      <c r="E277" s="34">
        <v>22.3</v>
      </c>
    </row>
    <row r="278" spans="1:5" ht="41.25" customHeight="1" x14ac:dyDescent="0.25">
      <c r="A278" s="23" t="s">
        <v>14</v>
      </c>
      <c r="B278" s="24" t="s">
        <v>335</v>
      </c>
      <c r="C278" s="15">
        <v>600</v>
      </c>
      <c r="D278" s="16"/>
      <c r="E278" s="34">
        <f>E279</f>
        <v>27.7</v>
      </c>
    </row>
    <row r="279" spans="1:5" ht="23.25" customHeight="1" x14ac:dyDescent="0.25">
      <c r="A279" s="19" t="s">
        <v>143</v>
      </c>
      <c r="B279" s="24" t="s">
        <v>335</v>
      </c>
      <c r="C279" s="15">
        <v>600</v>
      </c>
      <c r="D279" s="16" t="s">
        <v>144</v>
      </c>
      <c r="E279" s="34">
        <v>27.7</v>
      </c>
    </row>
    <row r="280" spans="1:5" ht="45.75" customHeight="1" x14ac:dyDescent="0.25">
      <c r="A280" s="19" t="s">
        <v>189</v>
      </c>
      <c r="B280" s="24" t="s">
        <v>120</v>
      </c>
      <c r="C280" s="15"/>
      <c r="D280" s="16"/>
      <c r="E280" s="34">
        <f>E281+E320</f>
        <v>115221.20000000001</v>
      </c>
    </row>
    <row r="281" spans="1:5" ht="52.5" customHeight="1" x14ac:dyDescent="0.25">
      <c r="A281" s="19" t="s">
        <v>190</v>
      </c>
      <c r="B281" s="24" t="s">
        <v>191</v>
      </c>
      <c r="C281" s="15"/>
      <c r="D281" s="16"/>
      <c r="E281" s="34">
        <f>E282+E285+E290+E293+E295+E298+E311+E314+E317</f>
        <v>76523.8</v>
      </c>
    </row>
    <row r="282" spans="1:5" ht="46.5" customHeight="1" x14ac:dyDescent="0.25">
      <c r="A282" s="19" t="s">
        <v>302</v>
      </c>
      <c r="B282" s="24" t="s">
        <v>192</v>
      </c>
      <c r="C282" s="15"/>
      <c r="D282" s="16"/>
      <c r="E282" s="34">
        <f>SUM(E284)</f>
        <v>2583.1999999999998</v>
      </c>
    </row>
    <row r="283" spans="1:5" ht="66.75" customHeight="1" x14ac:dyDescent="0.25">
      <c r="A283" s="19" t="s">
        <v>23</v>
      </c>
      <c r="B283" s="24" t="s">
        <v>192</v>
      </c>
      <c r="C283" s="15">
        <v>100</v>
      </c>
      <c r="D283" s="16"/>
      <c r="E283" s="34">
        <f>SUM(E284)</f>
        <v>2583.1999999999998</v>
      </c>
    </row>
    <row r="284" spans="1:5" ht="33" customHeight="1" x14ac:dyDescent="0.25">
      <c r="A284" s="19" t="s">
        <v>193</v>
      </c>
      <c r="B284" s="24" t="s">
        <v>192</v>
      </c>
      <c r="C284" s="15">
        <v>100</v>
      </c>
      <c r="D284" s="16" t="s">
        <v>194</v>
      </c>
      <c r="E284" s="34">
        <f>SUM('[1]9'!G508)</f>
        <v>2583.1999999999998</v>
      </c>
    </row>
    <row r="285" spans="1:5" ht="34.5" customHeight="1" x14ac:dyDescent="0.25">
      <c r="A285" s="19" t="s">
        <v>303</v>
      </c>
      <c r="B285" s="24" t="s">
        <v>195</v>
      </c>
      <c r="C285" s="15"/>
      <c r="D285" s="16"/>
      <c r="E285" s="34">
        <f>SUM(E286)</f>
        <v>28641.4</v>
      </c>
    </row>
    <row r="286" spans="1:5" ht="63" customHeight="1" x14ac:dyDescent="0.25">
      <c r="A286" s="19" t="s">
        <v>23</v>
      </c>
      <c r="B286" s="24" t="s">
        <v>195</v>
      </c>
      <c r="C286" s="15">
        <v>100</v>
      </c>
      <c r="D286" s="16"/>
      <c r="E286" s="34">
        <f>E287+E288+E289</f>
        <v>28641.4</v>
      </c>
    </row>
    <row r="287" spans="1:5" ht="34.5" customHeight="1" x14ac:dyDescent="0.25">
      <c r="A287" s="19" t="s">
        <v>196</v>
      </c>
      <c r="B287" s="24" t="s">
        <v>195</v>
      </c>
      <c r="C287" s="15">
        <v>100</v>
      </c>
      <c r="D287" s="16" t="s">
        <v>197</v>
      </c>
      <c r="E287" s="34">
        <f>SUM('[1]9'!G516)</f>
        <v>17234.2</v>
      </c>
    </row>
    <row r="288" spans="1:5" ht="52.5" customHeight="1" x14ac:dyDescent="0.25">
      <c r="A288" s="19" t="s">
        <v>198</v>
      </c>
      <c r="B288" s="24" t="s">
        <v>195</v>
      </c>
      <c r="C288" s="15">
        <v>100</v>
      </c>
      <c r="D288" s="16" t="s">
        <v>199</v>
      </c>
      <c r="E288" s="34">
        <f>SUM('[1]9'!G423)</f>
        <v>8649.1</v>
      </c>
    </row>
    <row r="289" spans="1:5" ht="19.5" customHeight="1" x14ac:dyDescent="0.25">
      <c r="A289" s="19" t="s">
        <v>133</v>
      </c>
      <c r="B289" s="24" t="s">
        <v>195</v>
      </c>
      <c r="C289" s="15">
        <v>100</v>
      </c>
      <c r="D289" s="16" t="s">
        <v>134</v>
      </c>
      <c r="E289" s="34">
        <f>SUM('[1]9'!G617)</f>
        <v>2758.1</v>
      </c>
    </row>
    <row r="290" spans="1:5" ht="46.5" customHeight="1" x14ac:dyDescent="0.25">
      <c r="A290" s="19" t="s">
        <v>304</v>
      </c>
      <c r="B290" s="24" t="s">
        <v>200</v>
      </c>
      <c r="C290" s="15"/>
      <c r="D290" s="16"/>
      <c r="E290" s="34">
        <f>SUM(E291)</f>
        <v>2218.9</v>
      </c>
    </row>
    <row r="291" spans="1:5" ht="61.5" customHeight="1" x14ac:dyDescent="0.25">
      <c r="A291" s="19" t="s">
        <v>23</v>
      </c>
      <c r="B291" s="24" t="s">
        <v>200</v>
      </c>
      <c r="C291" s="15">
        <v>100</v>
      </c>
      <c r="D291" s="16"/>
      <c r="E291" s="34">
        <f>E292</f>
        <v>2218.9</v>
      </c>
    </row>
    <row r="292" spans="1:5" ht="51.75" customHeight="1" x14ac:dyDescent="0.25">
      <c r="A292" s="19" t="s">
        <v>209</v>
      </c>
      <c r="B292" s="24" t="s">
        <v>200</v>
      </c>
      <c r="C292" s="15">
        <v>100</v>
      </c>
      <c r="D292" s="16" t="s">
        <v>199</v>
      </c>
      <c r="E292" s="34">
        <f>SUM('[1]9'!G902)</f>
        <v>2218.9</v>
      </c>
    </row>
    <row r="293" spans="1:5" ht="51" customHeight="1" x14ac:dyDescent="0.25">
      <c r="A293" s="19" t="s">
        <v>336</v>
      </c>
      <c r="B293" s="35" t="s">
        <v>201</v>
      </c>
      <c r="C293" s="15"/>
      <c r="D293" s="16"/>
      <c r="E293" s="34">
        <f>SUM(E294)</f>
        <v>5681.9</v>
      </c>
    </row>
    <row r="294" spans="1:5" ht="15" customHeight="1" x14ac:dyDescent="0.25">
      <c r="A294" s="19" t="s">
        <v>133</v>
      </c>
      <c r="B294" s="35" t="s">
        <v>201</v>
      </c>
      <c r="C294" s="15">
        <v>100</v>
      </c>
      <c r="D294" s="16" t="s">
        <v>134</v>
      </c>
      <c r="E294" s="34">
        <f>SUM('[1]9'!G456)</f>
        <v>5681.9</v>
      </c>
    </row>
    <row r="295" spans="1:5" ht="51.75" customHeight="1" x14ac:dyDescent="0.25">
      <c r="A295" s="51" t="s">
        <v>305</v>
      </c>
      <c r="B295" s="35" t="s">
        <v>202</v>
      </c>
      <c r="C295" s="15"/>
      <c r="D295" s="16"/>
      <c r="E295" s="34">
        <f>SUM(E296)</f>
        <v>1020.8</v>
      </c>
    </row>
    <row r="296" spans="1:5" ht="67.5" customHeight="1" x14ac:dyDescent="0.25">
      <c r="A296" s="19" t="s">
        <v>23</v>
      </c>
      <c r="B296" s="35" t="s">
        <v>202</v>
      </c>
      <c r="C296" s="15">
        <v>100</v>
      </c>
      <c r="D296" s="16"/>
      <c r="E296" s="34">
        <f>SUM(E297)</f>
        <v>1020.8</v>
      </c>
    </row>
    <row r="297" spans="1:5" ht="22.5" customHeight="1" x14ac:dyDescent="0.25">
      <c r="A297" s="51" t="s">
        <v>203</v>
      </c>
      <c r="B297" s="35" t="s">
        <v>202</v>
      </c>
      <c r="C297" s="15">
        <v>100</v>
      </c>
      <c r="D297" s="16" t="s">
        <v>204</v>
      </c>
      <c r="E297" s="34">
        <f>SUM('[1]9'!G850)</f>
        <v>1020.8</v>
      </c>
    </row>
    <row r="298" spans="1:5" ht="163.5" customHeight="1" x14ac:dyDescent="0.25">
      <c r="A298" s="52" t="s">
        <v>306</v>
      </c>
      <c r="B298" s="24" t="s">
        <v>205</v>
      </c>
      <c r="C298" s="15"/>
      <c r="D298" s="16"/>
      <c r="E298" s="34">
        <f>SUM(E299:E310)</f>
        <v>34560.6</v>
      </c>
    </row>
    <row r="299" spans="1:5" ht="44.25" customHeight="1" x14ac:dyDescent="0.25">
      <c r="A299" s="52" t="s">
        <v>206</v>
      </c>
      <c r="B299" s="24" t="s">
        <v>205</v>
      </c>
      <c r="C299" s="15">
        <v>100</v>
      </c>
      <c r="D299" s="16" t="s">
        <v>207</v>
      </c>
      <c r="E299" s="34">
        <f>SUM('[1]9'!G886)</f>
        <v>50</v>
      </c>
    </row>
    <row r="300" spans="1:5" ht="58.5" customHeight="1" x14ac:dyDescent="0.25">
      <c r="A300" s="23" t="s">
        <v>208</v>
      </c>
      <c r="B300" s="24" t="s">
        <v>205</v>
      </c>
      <c r="C300" s="15">
        <v>100</v>
      </c>
      <c r="D300" s="16" t="s">
        <v>197</v>
      </c>
      <c r="E300" s="34">
        <f>SUM('[1]9'!G521)</f>
        <v>7959</v>
      </c>
    </row>
    <row r="301" spans="1:5" ht="49.5" customHeight="1" x14ac:dyDescent="0.25">
      <c r="A301" s="23" t="s">
        <v>209</v>
      </c>
      <c r="B301" s="24" t="s">
        <v>205</v>
      </c>
      <c r="C301" s="15">
        <v>100</v>
      </c>
      <c r="D301" s="16" t="s">
        <v>199</v>
      </c>
      <c r="E301" s="34">
        <v>3362.7</v>
      </c>
    </row>
    <row r="302" spans="1:5" ht="19.5" customHeight="1" x14ac:dyDescent="0.25">
      <c r="A302" s="23" t="s">
        <v>133</v>
      </c>
      <c r="B302" s="24" t="s">
        <v>205</v>
      </c>
      <c r="C302" s="15">
        <v>100</v>
      </c>
      <c r="D302" s="16" t="s">
        <v>134</v>
      </c>
      <c r="E302" s="34">
        <f>SUM('[1]9'!G461+'[1]9'!G622+'[1]9'!G647)</f>
        <v>7276.1</v>
      </c>
    </row>
    <row r="303" spans="1:5" ht="44.25" customHeight="1" x14ac:dyDescent="0.25">
      <c r="A303" s="23" t="s">
        <v>155</v>
      </c>
      <c r="B303" s="24" t="s">
        <v>205</v>
      </c>
      <c r="C303" s="15">
        <v>100</v>
      </c>
      <c r="D303" s="16" t="s">
        <v>156</v>
      </c>
      <c r="E303" s="34">
        <f>SUM('[1]9'!G693)</f>
        <v>1405.1999999999998</v>
      </c>
    </row>
    <row r="304" spans="1:5" x14ac:dyDescent="0.25">
      <c r="A304" s="51" t="s">
        <v>210</v>
      </c>
      <c r="B304" s="24" t="s">
        <v>205</v>
      </c>
      <c r="C304" s="15">
        <v>100</v>
      </c>
      <c r="D304" s="16" t="s">
        <v>40</v>
      </c>
      <c r="E304" s="34">
        <f>SUM('[1]9'!G30)</f>
        <v>531.1</v>
      </c>
    </row>
    <row r="305" spans="1:8" x14ac:dyDescent="0.25">
      <c r="A305" s="51" t="s">
        <v>210</v>
      </c>
      <c r="B305" s="24" t="s">
        <v>205</v>
      </c>
      <c r="C305" s="15">
        <v>600</v>
      </c>
      <c r="D305" s="16" t="s">
        <v>40</v>
      </c>
      <c r="E305" s="34">
        <f>SUM('[1]9'!G276)</f>
        <v>2446.5</v>
      </c>
    </row>
    <row r="306" spans="1:8" x14ac:dyDescent="0.25">
      <c r="A306" s="51" t="s">
        <v>110</v>
      </c>
      <c r="B306" s="24" t="s">
        <v>205</v>
      </c>
      <c r="C306" s="15">
        <v>100</v>
      </c>
      <c r="D306" s="16" t="s">
        <v>111</v>
      </c>
      <c r="E306" s="34">
        <f>SUM('[1]9'!G380)</f>
        <v>2496.3999999999996</v>
      </c>
    </row>
    <row r="307" spans="1:8" ht="18" customHeight="1" x14ac:dyDescent="0.25">
      <c r="A307" s="51" t="s">
        <v>179</v>
      </c>
      <c r="B307" s="24" t="s">
        <v>205</v>
      </c>
      <c r="C307" s="15">
        <v>100</v>
      </c>
      <c r="D307" s="16" t="s">
        <v>18</v>
      </c>
      <c r="E307" s="34">
        <f>SUM('[1]9'!G92)</f>
        <v>337.70000000000005</v>
      </c>
    </row>
    <row r="308" spans="1:8" ht="19.5" customHeight="1" x14ac:dyDescent="0.25">
      <c r="A308" s="51" t="s">
        <v>179</v>
      </c>
      <c r="B308" s="24" t="s">
        <v>205</v>
      </c>
      <c r="C308" s="15">
        <v>600</v>
      </c>
      <c r="D308" s="16" t="s">
        <v>18</v>
      </c>
      <c r="E308" s="34">
        <f>SUM('[1]9'!G112+'[1]9'!G73)</f>
        <v>7809.1</v>
      </c>
    </row>
    <row r="309" spans="1:8" ht="21.75" customHeight="1" x14ac:dyDescent="0.25">
      <c r="A309" s="51" t="s">
        <v>211</v>
      </c>
      <c r="B309" s="24" t="s">
        <v>205</v>
      </c>
      <c r="C309" s="15">
        <v>100</v>
      </c>
      <c r="D309" s="16" t="s">
        <v>50</v>
      </c>
      <c r="E309" s="34">
        <f>SUM('[1]9'!G157)</f>
        <v>356.2</v>
      </c>
    </row>
    <row r="310" spans="1:8" ht="22.5" customHeight="1" x14ac:dyDescent="0.25">
      <c r="A310" s="51" t="s">
        <v>203</v>
      </c>
      <c r="B310" s="24" t="s">
        <v>205</v>
      </c>
      <c r="C310" s="15">
        <v>100</v>
      </c>
      <c r="D310" s="16" t="s">
        <v>204</v>
      </c>
      <c r="E310" s="34">
        <f>SUM('[1]9'!G855)</f>
        <v>530.6</v>
      </c>
    </row>
    <row r="311" spans="1:8" ht="163.5" customHeight="1" x14ac:dyDescent="0.25">
      <c r="A311" s="52" t="s">
        <v>337</v>
      </c>
      <c r="B311" s="35" t="s">
        <v>212</v>
      </c>
      <c r="C311" s="15"/>
      <c r="D311" s="16"/>
      <c r="E311" s="34">
        <f>E312</f>
        <v>345.6</v>
      </c>
    </row>
    <row r="312" spans="1:8" ht="63" customHeight="1" x14ac:dyDescent="0.25">
      <c r="A312" s="19" t="s">
        <v>23</v>
      </c>
      <c r="B312" s="35" t="s">
        <v>212</v>
      </c>
      <c r="C312" s="15">
        <v>100</v>
      </c>
      <c r="D312" s="16"/>
      <c r="E312" s="34">
        <f>E313</f>
        <v>345.6</v>
      </c>
    </row>
    <row r="313" spans="1:8" ht="45" x14ac:dyDescent="0.25">
      <c r="A313" s="23" t="s">
        <v>209</v>
      </c>
      <c r="B313" s="35" t="s">
        <v>212</v>
      </c>
      <c r="C313" s="15">
        <v>100</v>
      </c>
      <c r="D313" s="16" t="s">
        <v>199</v>
      </c>
      <c r="E313" s="34">
        <f>SUM('[1]9'!G431)</f>
        <v>345.6</v>
      </c>
    </row>
    <row r="314" spans="1:8" x14ac:dyDescent="0.25">
      <c r="A314" s="23" t="s">
        <v>343</v>
      </c>
      <c r="B314" s="24" t="s">
        <v>213</v>
      </c>
      <c r="C314" s="15"/>
      <c r="D314" s="16"/>
      <c r="E314" s="34">
        <f>E315</f>
        <v>51</v>
      </c>
    </row>
    <row r="315" spans="1:8" ht="33" customHeight="1" x14ac:dyDescent="0.25">
      <c r="A315" s="23" t="s">
        <v>42</v>
      </c>
      <c r="B315" s="24" t="s">
        <v>213</v>
      </c>
      <c r="C315" s="15">
        <v>200</v>
      </c>
      <c r="D315" s="16"/>
      <c r="E315" s="34">
        <f>E316</f>
        <v>51</v>
      </c>
      <c r="H315" s="18"/>
    </row>
    <row r="316" spans="1:8" ht="18" customHeight="1" x14ac:dyDescent="0.25">
      <c r="A316" s="19" t="s">
        <v>133</v>
      </c>
      <c r="B316" s="24" t="s">
        <v>213</v>
      </c>
      <c r="C316" s="15">
        <v>200</v>
      </c>
      <c r="D316" s="16" t="s">
        <v>134</v>
      </c>
      <c r="E316" s="34">
        <f>SUM('[1]9'!G652)</f>
        <v>51</v>
      </c>
    </row>
    <row r="317" spans="1:8" ht="30" customHeight="1" x14ac:dyDescent="0.25">
      <c r="A317" s="23" t="s">
        <v>214</v>
      </c>
      <c r="B317" s="24" t="s">
        <v>213</v>
      </c>
      <c r="C317" s="15"/>
      <c r="D317" s="16"/>
      <c r="E317" s="34">
        <f>E318</f>
        <v>1420.4</v>
      </c>
    </row>
    <row r="318" spans="1:8" ht="29.25" customHeight="1" x14ac:dyDescent="0.25">
      <c r="A318" s="23" t="s">
        <v>41</v>
      </c>
      <c r="B318" s="24" t="s">
        <v>213</v>
      </c>
      <c r="C318" s="15">
        <v>200</v>
      </c>
      <c r="D318" s="16"/>
      <c r="E318" s="34">
        <f>E319</f>
        <v>1420.4</v>
      </c>
    </row>
    <row r="319" spans="1:8" ht="18.75" customHeight="1" x14ac:dyDescent="0.25">
      <c r="A319" s="19" t="s">
        <v>133</v>
      </c>
      <c r="B319" s="24" t="s">
        <v>213</v>
      </c>
      <c r="C319" s="15">
        <v>200</v>
      </c>
      <c r="D319" s="16" t="s">
        <v>134</v>
      </c>
      <c r="E319" s="34">
        <f>SUM('[1]9'!G466)</f>
        <v>1420.4</v>
      </c>
    </row>
    <row r="320" spans="1:8" ht="45" x14ac:dyDescent="0.25">
      <c r="A320" s="19" t="s">
        <v>215</v>
      </c>
      <c r="B320" s="24" t="s">
        <v>191</v>
      </c>
      <c r="C320" s="15"/>
      <c r="D320" s="16"/>
      <c r="E320" s="34">
        <f>E321+E324+E327</f>
        <v>38697.4</v>
      </c>
    </row>
    <row r="321" spans="1:5" ht="43.5" customHeight="1" x14ac:dyDescent="0.25">
      <c r="A321" s="19" t="s">
        <v>307</v>
      </c>
      <c r="B321" s="28" t="s">
        <v>216</v>
      </c>
      <c r="C321" s="48"/>
      <c r="D321" s="49"/>
      <c r="E321" s="17">
        <f>E322</f>
        <v>10024.9</v>
      </c>
    </row>
    <row r="322" spans="1:5" ht="19.5" customHeight="1" x14ac:dyDescent="0.25">
      <c r="A322" s="23" t="s">
        <v>217</v>
      </c>
      <c r="B322" s="28" t="s">
        <v>216</v>
      </c>
      <c r="C322" s="48">
        <v>500</v>
      </c>
      <c r="D322" s="49"/>
      <c r="E322" s="17">
        <v>10024.9</v>
      </c>
    </row>
    <row r="323" spans="1:5" ht="45.75" customHeight="1" x14ac:dyDescent="0.25">
      <c r="A323" s="23" t="s">
        <v>218</v>
      </c>
      <c r="B323" s="28" t="s">
        <v>216</v>
      </c>
      <c r="C323" s="48">
        <v>500</v>
      </c>
      <c r="D323" s="49" t="s">
        <v>219</v>
      </c>
      <c r="E323" s="17">
        <f>SUM('[1]9'!G485)</f>
        <v>10024.9</v>
      </c>
    </row>
    <row r="324" spans="1:5" ht="45" customHeight="1" x14ac:dyDescent="0.25">
      <c r="A324" s="23" t="s">
        <v>308</v>
      </c>
      <c r="B324" s="28" t="s">
        <v>220</v>
      </c>
      <c r="C324" s="48"/>
      <c r="D324" s="49"/>
      <c r="E324" s="17">
        <f>E325</f>
        <v>28388.6</v>
      </c>
    </row>
    <row r="325" spans="1:5" x14ac:dyDescent="0.25">
      <c r="A325" s="23" t="s">
        <v>217</v>
      </c>
      <c r="B325" s="28" t="s">
        <v>220</v>
      </c>
      <c r="C325" s="48">
        <v>500</v>
      </c>
      <c r="D325" s="49"/>
      <c r="E325" s="17">
        <f>E326</f>
        <v>28388.6</v>
      </c>
    </row>
    <row r="326" spans="1:5" ht="45" x14ac:dyDescent="0.25">
      <c r="A326" s="23" t="s">
        <v>218</v>
      </c>
      <c r="B326" s="28" t="s">
        <v>220</v>
      </c>
      <c r="C326" s="48">
        <v>500</v>
      </c>
      <c r="D326" s="49" t="s">
        <v>219</v>
      </c>
      <c r="E326" s="17">
        <f>SUM('[1]9'!G489)</f>
        <v>28388.6</v>
      </c>
    </row>
    <row r="327" spans="1:5" ht="77.25" customHeight="1" x14ac:dyDescent="0.25">
      <c r="A327" s="23" t="s">
        <v>309</v>
      </c>
      <c r="B327" s="28" t="s">
        <v>221</v>
      </c>
      <c r="C327" s="48"/>
      <c r="D327" s="49"/>
      <c r="E327" s="17">
        <f>E329</f>
        <v>283.89999999999998</v>
      </c>
    </row>
    <row r="328" spans="1:5" ht="12.75" customHeight="1" x14ac:dyDescent="0.25">
      <c r="A328" s="23" t="s">
        <v>217</v>
      </c>
      <c r="B328" s="28" t="s">
        <v>221</v>
      </c>
      <c r="C328" s="48">
        <v>500</v>
      </c>
      <c r="D328" s="49"/>
      <c r="E328" s="17">
        <f>E329</f>
        <v>283.89999999999998</v>
      </c>
    </row>
    <row r="329" spans="1:5" ht="54" customHeight="1" x14ac:dyDescent="0.25">
      <c r="A329" s="23" t="s">
        <v>218</v>
      </c>
      <c r="B329" s="28" t="s">
        <v>221</v>
      </c>
      <c r="C329" s="48">
        <v>500</v>
      </c>
      <c r="D329" s="49" t="s">
        <v>219</v>
      </c>
      <c r="E329" s="17">
        <f>SUM('[1]9'!G493)</f>
        <v>283.89999999999998</v>
      </c>
    </row>
    <row r="330" spans="1:5" ht="50.25" customHeight="1" x14ac:dyDescent="0.25">
      <c r="A330" s="19" t="s">
        <v>222</v>
      </c>
      <c r="B330" s="24" t="s">
        <v>223</v>
      </c>
      <c r="C330" s="15"/>
      <c r="D330" s="16"/>
      <c r="E330" s="34">
        <f>E331+E342</f>
        <v>3491</v>
      </c>
    </row>
    <row r="331" spans="1:5" ht="48" customHeight="1" x14ac:dyDescent="0.25">
      <c r="A331" s="19" t="s">
        <v>224</v>
      </c>
      <c r="B331" s="28" t="s">
        <v>225</v>
      </c>
      <c r="C331" s="48"/>
      <c r="D331" s="49"/>
      <c r="E331" s="17">
        <f>SUM(E332+E334+E338+E336+E340)</f>
        <v>3028.9</v>
      </c>
    </row>
    <row r="332" spans="1:5" ht="69" customHeight="1" x14ac:dyDescent="0.25">
      <c r="A332" s="19" t="s">
        <v>23</v>
      </c>
      <c r="B332" s="28" t="s">
        <v>225</v>
      </c>
      <c r="C332" s="48">
        <v>100</v>
      </c>
      <c r="D332" s="49"/>
      <c r="E332" s="17">
        <f>SUM(E333)</f>
        <v>2650.9</v>
      </c>
    </row>
    <row r="333" spans="1:5" ht="18.75" customHeight="1" x14ac:dyDescent="0.25">
      <c r="A333" s="19" t="s">
        <v>133</v>
      </c>
      <c r="B333" s="28" t="s">
        <v>225</v>
      </c>
      <c r="C333" s="48">
        <v>100</v>
      </c>
      <c r="D333" s="49" t="s">
        <v>134</v>
      </c>
      <c r="E333" s="17">
        <f>SUM('[1]9'!G657)</f>
        <v>2650.9</v>
      </c>
    </row>
    <row r="334" spans="1:5" ht="34.5" customHeight="1" x14ac:dyDescent="0.25">
      <c r="A334" s="23" t="s">
        <v>114</v>
      </c>
      <c r="B334" s="28" t="s">
        <v>225</v>
      </c>
      <c r="C334" s="48">
        <v>200</v>
      </c>
      <c r="D334" s="49"/>
      <c r="E334" s="17">
        <f>SUM(E335)</f>
        <v>356.09999999999997</v>
      </c>
    </row>
    <row r="335" spans="1:5" ht="17.25" customHeight="1" x14ac:dyDescent="0.25">
      <c r="A335" s="19" t="s">
        <v>133</v>
      </c>
      <c r="B335" s="28" t="s">
        <v>225</v>
      </c>
      <c r="C335" s="48">
        <v>200</v>
      </c>
      <c r="D335" s="49" t="s">
        <v>134</v>
      </c>
      <c r="E335" s="17">
        <f>SUM('[1]9'!G661)</f>
        <v>356.09999999999997</v>
      </c>
    </row>
    <row r="336" spans="1:5" ht="35.25" customHeight="1" x14ac:dyDescent="0.25">
      <c r="A336" s="19" t="s">
        <v>188</v>
      </c>
      <c r="B336" s="28" t="s">
        <v>225</v>
      </c>
      <c r="C336" s="48">
        <v>400</v>
      </c>
      <c r="D336" s="49"/>
      <c r="E336" s="17">
        <f>SUM(E337)</f>
        <v>1</v>
      </c>
    </row>
    <row r="337" spans="1:5" ht="20.25" customHeight="1" x14ac:dyDescent="0.25">
      <c r="A337" s="19" t="s">
        <v>133</v>
      </c>
      <c r="B337" s="28" t="s">
        <v>225</v>
      </c>
      <c r="C337" s="48">
        <v>400</v>
      </c>
      <c r="D337" s="49" t="s">
        <v>134</v>
      </c>
      <c r="E337" s="17">
        <f>SUM('[1]9'!G665)</f>
        <v>1</v>
      </c>
    </row>
    <row r="338" spans="1:5" ht="24.75" customHeight="1" x14ac:dyDescent="0.25">
      <c r="A338" s="23" t="s">
        <v>226</v>
      </c>
      <c r="B338" s="28" t="s">
        <v>225</v>
      </c>
      <c r="C338" s="48">
        <v>800</v>
      </c>
      <c r="D338" s="49"/>
      <c r="E338" s="17">
        <f>SUM(E339)</f>
        <v>16.100000000000001</v>
      </c>
    </row>
    <row r="339" spans="1:5" ht="20.25" customHeight="1" x14ac:dyDescent="0.25">
      <c r="A339" s="19" t="s">
        <v>133</v>
      </c>
      <c r="B339" s="28" t="s">
        <v>225</v>
      </c>
      <c r="C339" s="48">
        <v>800</v>
      </c>
      <c r="D339" s="49" t="s">
        <v>134</v>
      </c>
      <c r="E339" s="17">
        <f>SUM('[1]9'!G668)</f>
        <v>16.100000000000001</v>
      </c>
    </row>
    <row r="340" spans="1:5" ht="36.75" customHeight="1" x14ac:dyDescent="0.25">
      <c r="A340" s="23" t="s">
        <v>114</v>
      </c>
      <c r="B340" s="28" t="s">
        <v>225</v>
      </c>
      <c r="C340" s="48">
        <v>200</v>
      </c>
      <c r="D340" s="49"/>
      <c r="E340" s="17">
        <f>SUM(E341)</f>
        <v>4.8</v>
      </c>
    </row>
    <row r="341" spans="1:5" ht="26.25" customHeight="1" x14ac:dyDescent="0.25">
      <c r="A341" s="19" t="s">
        <v>15</v>
      </c>
      <c r="B341" s="28" t="s">
        <v>225</v>
      </c>
      <c r="C341" s="48">
        <v>200</v>
      </c>
      <c r="D341" s="49" t="s">
        <v>16</v>
      </c>
      <c r="E341" s="17">
        <f>SUM('[1]9'!G771)</f>
        <v>4.8</v>
      </c>
    </row>
    <row r="342" spans="1:5" ht="32.25" customHeight="1" x14ac:dyDescent="0.25">
      <c r="A342" s="23" t="s">
        <v>114</v>
      </c>
      <c r="B342" s="28" t="s">
        <v>223</v>
      </c>
      <c r="C342" s="48">
        <v>200</v>
      </c>
      <c r="D342" s="49"/>
      <c r="E342" s="17">
        <f>E343</f>
        <v>462.09999999999997</v>
      </c>
    </row>
    <row r="343" spans="1:5" ht="21" customHeight="1" x14ac:dyDescent="0.25">
      <c r="A343" s="19" t="s">
        <v>133</v>
      </c>
      <c r="B343" s="28" t="s">
        <v>223</v>
      </c>
      <c r="C343" s="48">
        <v>200</v>
      </c>
      <c r="D343" s="49" t="s">
        <v>134</v>
      </c>
      <c r="E343" s="17">
        <f>SUM('[1]9'!G672)</f>
        <v>462.09999999999997</v>
      </c>
    </row>
    <row r="344" spans="1:5" ht="15" customHeight="1" x14ac:dyDescent="0.25">
      <c r="A344" s="19" t="s">
        <v>227</v>
      </c>
      <c r="B344" s="28" t="s">
        <v>228</v>
      </c>
      <c r="C344" s="48"/>
      <c r="D344" s="49"/>
      <c r="E344" s="53">
        <f>E345+E348+E355+E364+E367+E370+E379+E388+E391+E394+E438+E447+E452+E456</f>
        <v>15117.6</v>
      </c>
    </row>
    <row r="345" spans="1:5" ht="36" customHeight="1" x14ac:dyDescent="0.25">
      <c r="A345" s="19" t="s">
        <v>229</v>
      </c>
      <c r="B345" s="24" t="s">
        <v>230</v>
      </c>
      <c r="C345" s="15"/>
      <c r="D345" s="16"/>
      <c r="E345" s="20">
        <f>E347</f>
        <v>44.8</v>
      </c>
    </row>
    <row r="346" spans="1:5" ht="34.5" customHeight="1" x14ac:dyDescent="0.25">
      <c r="A346" s="23" t="s">
        <v>114</v>
      </c>
      <c r="B346" s="28" t="s">
        <v>230</v>
      </c>
      <c r="C346" s="48">
        <v>200</v>
      </c>
      <c r="D346" s="49"/>
      <c r="E346" s="54">
        <f>E347</f>
        <v>44.8</v>
      </c>
    </row>
    <row r="347" spans="1:5" ht="44.25" customHeight="1" x14ac:dyDescent="0.25">
      <c r="A347" s="13" t="s">
        <v>231</v>
      </c>
      <c r="B347" s="28" t="s">
        <v>230</v>
      </c>
      <c r="C347" s="48">
        <v>200</v>
      </c>
      <c r="D347" s="49" t="s">
        <v>207</v>
      </c>
      <c r="E347" s="54">
        <f>SUM('[1]9'!G871)</f>
        <v>44.8</v>
      </c>
    </row>
    <row r="348" spans="1:5" ht="28.5" customHeight="1" x14ac:dyDescent="0.25">
      <c r="A348" s="19" t="s">
        <v>232</v>
      </c>
      <c r="B348" s="24" t="s">
        <v>233</v>
      </c>
      <c r="C348" s="15"/>
      <c r="D348" s="16"/>
      <c r="E348" s="20">
        <f>E349+E351+E353</f>
        <v>510.30000000000007</v>
      </c>
    </row>
    <row r="349" spans="1:5" ht="65.25" customHeight="1" x14ac:dyDescent="0.25">
      <c r="A349" s="37" t="s">
        <v>234</v>
      </c>
      <c r="B349" s="24" t="s">
        <v>233</v>
      </c>
      <c r="C349" s="15">
        <v>100</v>
      </c>
      <c r="D349" s="16"/>
      <c r="E349" s="20">
        <f>E350</f>
        <v>460.30000000000007</v>
      </c>
    </row>
    <row r="350" spans="1:5" ht="54" customHeight="1" x14ac:dyDescent="0.25">
      <c r="A350" s="13" t="s">
        <v>231</v>
      </c>
      <c r="B350" s="28" t="s">
        <v>233</v>
      </c>
      <c r="C350" s="48">
        <v>100</v>
      </c>
      <c r="D350" s="49" t="s">
        <v>207</v>
      </c>
      <c r="E350" s="54">
        <f>SUM('[1]9'!G875)</f>
        <v>460.30000000000007</v>
      </c>
    </row>
    <row r="351" spans="1:5" ht="34.5" customHeight="1" x14ac:dyDescent="0.25">
      <c r="A351" s="23" t="s">
        <v>235</v>
      </c>
      <c r="B351" s="28" t="s">
        <v>233</v>
      </c>
      <c r="C351" s="48">
        <v>200</v>
      </c>
      <c r="D351" s="49"/>
      <c r="E351" s="54">
        <f>E352</f>
        <v>45</v>
      </c>
    </row>
    <row r="352" spans="1:5" ht="48.75" customHeight="1" x14ac:dyDescent="0.25">
      <c r="A352" s="13" t="s">
        <v>231</v>
      </c>
      <c r="B352" s="28" t="s">
        <v>233</v>
      </c>
      <c r="C352" s="48">
        <v>200</v>
      </c>
      <c r="D352" s="49" t="s">
        <v>207</v>
      </c>
      <c r="E352" s="54">
        <f>SUM('[1]9'!G880)</f>
        <v>45</v>
      </c>
    </row>
    <row r="353" spans="1:7" ht="30" x14ac:dyDescent="0.25">
      <c r="A353" s="23" t="s">
        <v>235</v>
      </c>
      <c r="B353" s="28" t="s">
        <v>233</v>
      </c>
      <c r="C353" s="48">
        <v>200</v>
      </c>
      <c r="D353" s="49"/>
      <c r="E353" s="54">
        <f>E354</f>
        <v>5</v>
      </c>
    </row>
    <row r="354" spans="1:7" ht="34.5" customHeight="1" x14ac:dyDescent="0.25">
      <c r="A354" s="23" t="s">
        <v>15</v>
      </c>
      <c r="B354" s="24" t="s">
        <v>233</v>
      </c>
      <c r="C354" s="15">
        <v>200</v>
      </c>
      <c r="D354" s="16" t="s">
        <v>16</v>
      </c>
      <c r="E354" s="20">
        <f>SUM('[1]9'!G893)</f>
        <v>5</v>
      </c>
    </row>
    <row r="355" spans="1:7" ht="36" customHeight="1" x14ac:dyDescent="0.25">
      <c r="A355" s="19" t="s">
        <v>236</v>
      </c>
      <c r="B355" s="24" t="s">
        <v>237</v>
      </c>
      <c r="C355" s="36"/>
      <c r="D355" s="35"/>
      <c r="E355" s="34">
        <f>E356+E358+E360+E362</f>
        <v>3419.3</v>
      </c>
    </row>
    <row r="356" spans="1:7" ht="74.25" customHeight="1" x14ac:dyDescent="0.25">
      <c r="A356" s="37" t="s">
        <v>234</v>
      </c>
      <c r="B356" s="55" t="s">
        <v>237</v>
      </c>
      <c r="C356" s="48">
        <v>100</v>
      </c>
      <c r="D356" s="49"/>
      <c r="E356" s="34">
        <f>SUM(E357)</f>
        <v>27</v>
      </c>
    </row>
    <row r="357" spans="1:7" ht="70.5" customHeight="1" x14ac:dyDescent="0.25">
      <c r="A357" s="19" t="s">
        <v>238</v>
      </c>
      <c r="B357" s="55" t="s">
        <v>237</v>
      </c>
      <c r="C357" s="48">
        <v>100</v>
      </c>
      <c r="D357" s="49" t="s">
        <v>197</v>
      </c>
      <c r="E357" s="34">
        <f>SUM('[1]9'!G528)</f>
        <v>27</v>
      </c>
    </row>
    <row r="358" spans="1:7" ht="36" customHeight="1" x14ac:dyDescent="0.25">
      <c r="A358" s="23" t="s">
        <v>235</v>
      </c>
      <c r="B358" s="55" t="s">
        <v>237</v>
      </c>
      <c r="C358" s="48">
        <v>200</v>
      </c>
      <c r="D358" s="49"/>
      <c r="E358" s="54">
        <f>E359</f>
        <v>3270.3</v>
      </c>
    </row>
    <row r="359" spans="1:7" ht="58.5" customHeight="1" x14ac:dyDescent="0.25">
      <c r="A359" s="13" t="s">
        <v>238</v>
      </c>
      <c r="B359" s="55" t="s">
        <v>237</v>
      </c>
      <c r="C359" s="48">
        <v>200</v>
      </c>
      <c r="D359" s="49" t="s">
        <v>197</v>
      </c>
      <c r="E359" s="54">
        <v>3270.3</v>
      </c>
    </row>
    <row r="360" spans="1:7" ht="27" customHeight="1" x14ac:dyDescent="0.25">
      <c r="A360" s="13" t="s">
        <v>28</v>
      </c>
      <c r="B360" s="14" t="s">
        <v>237</v>
      </c>
      <c r="C360" s="15" t="s">
        <v>239</v>
      </c>
      <c r="D360" s="16"/>
      <c r="E360" s="34">
        <f>E361</f>
        <v>72</v>
      </c>
    </row>
    <row r="361" spans="1:7" ht="65.25" customHeight="1" x14ac:dyDescent="0.25">
      <c r="A361" s="13" t="s">
        <v>238</v>
      </c>
      <c r="B361" s="14" t="s">
        <v>237</v>
      </c>
      <c r="C361" s="15" t="s">
        <v>239</v>
      </c>
      <c r="D361" s="16" t="s">
        <v>197</v>
      </c>
      <c r="E361" s="34">
        <f>SUM('[1]9'!G535)</f>
        <v>72</v>
      </c>
    </row>
    <row r="362" spans="1:7" ht="30.75" customHeight="1" x14ac:dyDescent="0.25">
      <c r="A362" s="23" t="s">
        <v>235</v>
      </c>
      <c r="B362" s="14" t="s">
        <v>237</v>
      </c>
      <c r="C362" s="15">
        <v>200</v>
      </c>
      <c r="D362" s="16"/>
      <c r="E362" s="34">
        <f>E363</f>
        <v>50</v>
      </c>
    </row>
    <row r="363" spans="1:7" ht="30.75" customHeight="1" x14ac:dyDescent="0.25">
      <c r="A363" s="13" t="s">
        <v>15</v>
      </c>
      <c r="B363" s="14" t="s">
        <v>237</v>
      </c>
      <c r="C363" s="15">
        <v>200</v>
      </c>
      <c r="D363" s="16" t="s">
        <v>16</v>
      </c>
      <c r="E363" s="34">
        <v>50</v>
      </c>
    </row>
    <row r="364" spans="1:7" ht="50.25" customHeight="1" x14ac:dyDescent="0.25">
      <c r="A364" s="23" t="s">
        <v>240</v>
      </c>
      <c r="B364" s="32" t="s">
        <v>241</v>
      </c>
      <c r="C364" s="15"/>
      <c r="D364" s="16"/>
      <c r="E364" s="17">
        <f>E365</f>
        <v>3.8</v>
      </c>
    </row>
    <row r="365" spans="1:7" ht="32.25" customHeight="1" x14ac:dyDescent="0.25">
      <c r="A365" s="23" t="s">
        <v>114</v>
      </c>
      <c r="B365" s="32" t="s">
        <v>241</v>
      </c>
      <c r="C365" s="15">
        <v>200</v>
      </c>
      <c r="D365" s="16"/>
      <c r="E365" s="17">
        <f>E366</f>
        <v>3.8</v>
      </c>
      <c r="G365" s="18"/>
    </row>
    <row r="366" spans="1:7" ht="20.25" customHeight="1" x14ac:dyDescent="0.25">
      <c r="A366" s="19" t="s">
        <v>242</v>
      </c>
      <c r="B366" s="32" t="s">
        <v>241</v>
      </c>
      <c r="C366" s="15">
        <v>200</v>
      </c>
      <c r="D366" s="16" t="s">
        <v>243</v>
      </c>
      <c r="E366" s="17">
        <f>SUM('[1]9'!G544)</f>
        <v>3.8</v>
      </c>
    </row>
    <row r="367" spans="1:7" ht="33" customHeight="1" x14ac:dyDescent="0.25">
      <c r="A367" s="19" t="s">
        <v>244</v>
      </c>
      <c r="B367" s="32" t="s">
        <v>245</v>
      </c>
      <c r="C367" s="15"/>
      <c r="D367" s="16"/>
      <c r="E367" s="17">
        <f>SUM(E368)</f>
        <v>304.8</v>
      </c>
    </row>
    <row r="368" spans="1:7" ht="33.75" customHeight="1" x14ac:dyDescent="0.25">
      <c r="A368" s="23" t="s">
        <v>114</v>
      </c>
      <c r="B368" s="32" t="s">
        <v>245</v>
      </c>
      <c r="C368" s="15">
        <v>200</v>
      </c>
      <c r="D368" s="16"/>
      <c r="E368" s="17">
        <f>SUM(E369)</f>
        <v>304.8</v>
      </c>
    </row>
    <row r="369" spans="1:6" ht="23.25" customHeight="1" x14ac:dyDescent="0.25">
      <c r="A369" s="19" t="s">
        <v>246</v>
      </c>
      <c r="B369" s="32" t="s">
        <v>245</v>
      </c>
      <c r="C369" s="15">
        <v>200</v>
      </c>
      <c r="D369" s="16" t="s">
        <v>247</v>
      </c>
      <c r="E369" s="34">
        <f>SUM('[1]9'!G551)</f>
        <v>304.8</v>
      </c>
    </row>
    <row r="370" spans="1:6" ht="45" customHeight="1" x14ac:dyDescent="0.25">
      <c r="A370" s="37" t="s">
        <v>248</v>
      </c>
      <c r="B370" s="24" t="s">
        <v>249</v>
      </c>
      <c r="C370" s="15"/>
      <c r="D370" s="16"/>
      <c r="E370" s="34">
        <f>E371+E373+E375+E377</f>
        <v>927.9</v>
      </c>
    </row>
    <row r="371" spans="1:6" ht="66" customHeight="1" x14ac:dyDescent="0.25">
      <c r="A371" s="37" t="s">
        <v>234</v>
      </c>
      <c r="B371" s="28" t="s">
        <v>249</v>
      </c>
      <c r="C371" s="48">
        <v>100</v>
      </c>
      <c r="D371" s="49"/>
      <c r="E371" s="54">
        <f>E372</f>
        <v>10</v>
      </c>
      <c r="F371" s="64"/>
    </row>
    <row r="372" spans="1:6" ht="52.5" customHeight="1" x14ac:dyDescent="0.25">
      <c r="A372" s="13" t="s">
        <v>250</v>
      </c>
      <c r="B372" s="28" t="s">
        <v>249</v>
      </c>
      <c r="C372" s="48">
        <v>100</v>
      </c>
      <c r="D372" s="49" t="s">
        <v>199</v>
      </c>
      <c r="E372" s="54">
        <f>SUM('[1]9'!G410)</f>
        <v>10</v>
      </c>
    </row>
    <row r="373" spans="1:6" ht="35.25" customHeight="1" x14ac:dyDescent="0.25">
      <c r="A373" s="23" t="s">
        <v>114</v>
      </c>
      <c r="B373" s="28" t="s">
        <v>249</v>
      </c>
      <c r="C373" s="48">
        <v>200</v>
      </c>
      <c r="D373" s="49"/>
      <c r="E373" s="54">
        <f>E374</f>
        <v>883.8</v>
      </c>
    </row>
    <row r="374" spans="1:6" ht="48" customHeight="1" x14ac:dyDescent="0.25">
      <c r="A374" s="13" t="s">
        <v>250</v>
      </c>
      <c r="B374" s="28" t="s">
        <v>249</v>
      </c>
      <c r="C374" s="48">
        <v>200</v>
      </c>
      <c r="D374" s="49" t="s">
        <v>199</v>
      </c>
      <c r="E374" s="54">
        <v>883.8</v>
      </c>
    </row>
    <row r="375" spans="1:6" ht="15" customHeight="1" x14ac:dyDescent="0.25">
      <c r="A375" s="23" t="s">
        <v>28</v>
      </c>
      <c r="B375" s="28" t="s">
        <v>249</v>
      </c>
      <c r="C375" s="48">
        <v>800</v>
      </c>
      <c r="D375" s="49"/>
      <c r="E375" s="54">
        <f>E376</f>
        <v>6.1</v>
      </c>
    </row>
    <row r="376" spans="1:6" ht="48" customHeight="1" x14ac:dyDescent="0.25">
      <c r="A376" s="13" t="s">
        <v>250</v>
      </c>
      <c r="B376" s="28" t="s">
        <v>249</v>
      </c>
      <c r="C376" s="48">
        <v>800</v>
      </c>
      <c r="D376" s="49" t="s">
        <v>199</v>
      </c>
      <c r="E376" s="54">
        <v>6.1</v>
      </c>
    </row>
    <row r="377" spans="1:6" ht="32.25" customHeight="1" x14ac:dyDescent="0.25">
      <c r="A377" s="23" t="s">
        <v>114</v>
      </c>
      <c r="B377" s="28" t="s">
        <v>249</v>
      </c>
      <c r="C377" s="48">
        <v>200</v>
      </c>
      <c r="D377" s="49"/>
      <c r="E377" s="54">
        <f>E378</f>
        <v>28</v>
      </c>
    </row>
    <row r="378" spans="1:6" ht="33" customHeight="1" x14ac:dyDescent="0.25">
      <c r="A378" s="13" t="s">
        <v>15</v>
      </c>
      <c r="B378" s="28" t="s">
        <v>249</v>
      </c>
      <c r="C378" s="48">
        <v>200</v>
      </c>
      <c r="D378" s="49" t="s">
        <v>16</v>
      </c>
      <c r="E378" s="54">
        <f>SUM('[1]9'!G473)</f>
        <v>28</v>
      </c>
    </row>
    <row r="379" spans="1:6" ht="29.25" customHeight="1" x14ac:dyDescent="0.25">
      <c r="A379" s="19" t="s">
        <v>251</v>
      </c>
      <c r="B379" s="24" t="s">
        <v>252</v>
      </c>
      <c r="C379" s="15"/>
      <c r="D379" s="16"/>
      <c r="E379" s="20">
        <f>E380+E382+E384+E386</f>
        <v>967.9</v>
      </c>
    </row>
    <row r="380" spans="1:6" ht="69.75" customHeight="1" x14ac:dyDescent="0.25">
      <c r="A380" s="37" t="s">
        <v>234</v>
      </c>
      <c r="B380" s="28" t="s">
        <v>253</v>
      </c>
      <c r="C380" s="48">
        <v>100</v>
      </c>
      <c r="D380" s="49"/>
      <c r="E380" s="54">
        <f>E381</f>
        <v>901.9</v>
      </c>
    </row>
    <row r="381" spans="1:6" ht="39.75" customHeight="1" x14ac:dyDescent="0.25">
      <c r="A381" s="37" t="s">
        <v>254</v>
      </c>
      <c r="B381" s="28" t="s">
        <v>253</v>
      </c>
      <c r="C381" s="48">
        <v>100</v>
      </c>
      <c r="D381" s="49" t="s">
        <v>199</v>
      </c>
      <c r="E381" s="54">
        <v>901.9</v>
      </c>
    </row>
    <row r="382" spans="1:6" ht="29.25" customHeight="1" x14ac:dyDescent="0.25">
      <c r="A382" s="23" t="s">
        <v>114</v>
      </c>
      <c r="B382" s="28" t="s">
        <v>253</v>
      </c>
      <c r="C382" s="48">
        <v>200</v>
      </c>
      <c r="D382" s="49"/>
      <c r="E382" s="54">
        <f>E383</f>
        <v>33</v>
      </c>
    </row>
    <row r="383" spans="1:6" ht="34.5" customHeight="1" x14ac:dyDescent="0.25">
      <c r="A383" s="37" t="s">
        <v>255</v>
      </c>
      <c r="B383" s="28" t="s">
        <v>253</v>
      </c>
      <c r="C383" s="48">
        <v>200</v>
      </c>
      <c r="D383" s="49" t="s">
        <v>199</v>
      </c>
      <c r="E383" s="54">
        <f>SUM('[1]9'!G919)</f>
        <v>33</v>
      </c>
    </row>
    <row r="384" spans="1:6" ht="35.25" customHeight="1" x14ac:dyDescent="0.25">
      <c r="A384" s="23" t="s">
        <v>28</v>
      </c>
      <c r="B384" s="28" t="s">
        <v>253</v>
      </c>
      <c r="C384" s="48">
        <v>800</v>
      </c>
      <c r="D384" s="49"/>
      <c r="E384" s="54">
        <f>E385</f>
        <v>0.2</v>
      </c>
    </row>
    <row r="385" spans="1:5" ht="36.75" customHeight="1" x14ac:dyDescent="0.25">
      <c r="A385" s="37" t="s">
        <v>255</v>
      </c>
      <c r="B385" s="28" t="s">
        <v>253</v>
      </c>
      <c r="C385" s="48">
        <v>800</v>
      </c>
      <c r="D385" s="49" t="s">
        <v>199</v>
      </c>
      <c r="E385" s="54">
        <f>SUM('[1]9'!G923)</f>
        <v>0.2</v>
      </c>
    </row>
    <row r="386" spans="1:5" ht="34.5" customHeight="1" x14ac:dyDescent="0.25">
      <c r="A386" s="23" t="s">
        <v>256</v>
      </c>
      <c r="B386" s="28" t="s">
        <v>253</v>
      </c>
      <c r="C386" s="48">
        <v>200</v>
      </c>
      <c r="D386" s="49"/>
      <c r="E386" s="54">
        <f>E387</f>
        <v>32.799999999999997</v>
      </c>
    </row>
    <row r="387" spans="1:5" ht="36.75" customHeight="1" x14ac:dyDescent="0.25">
      <c r="A387" s="13" t="s">
        <v>15</v>
      </c>
      <c r="B387" s="28" t="s">
        <v>253</v>
      </c>
      <c r="C387" s="48">
        <v>200</v>
      </c>
      <c r="D387" s="49" t="s">
        <v>16</v>
      </c>
      <c r="E387" s="54">
        <f>SUM('[1]9'!G929)</f>
        <v>32.799999999999997</v>
      </c>
    </row>
    <row r="388" spans="1:5" ht="26.25" customHeight="1" x14ac:dyDescent="0.25">
      <c r="A388" s="23" t="s">
        <v>257</v>
      </c>
      <c r="B388" s="24" t="s">
        <v>258</v>
      </c>
      <c r="C388" s="15"/>
      <c r="D388" s="16"/>
      <c r="E388" s="34">
        <f>E389</f>
        <v>400</v>
      </c>
    </row>
    <row r="389" spans="1:5" ht="20.25" customHeight="1" x14ac:dyDescent="0.25">
      <c r="A389" s="23" t="s">
        <v>28</v>
      </c>
      <c r="B389" s="24" t="s">
        <v>258</v>
      </c>
      <c r="C389" s="15">
        <v>800</v>
      </c>
      <c r="D389" s="16"/>
      <c r="E389" s="34">
        <f>E390</f>
        <v>400</v>
      </c>
    </row>
    <row r="390" spans="1:5" ht="21" customHeight="1" x14ac:dyDescent="0.25">
      <c r="A390" s="19" t="s">
        <v>259</v>
      </c>
      <c r="B390" s="24" t="s">
        <v>258</v>
      </c>
      <c r="C390" s="15">
        <v>800</v>
      </c>
      <c r="D390" s="16" t="s">
        <v>260</v>
      </c>
      <c r="E390" s="34">
        <f>SUM('[1]9'!G557)</f>
        <v>400</v>
      </c>
    </row>
    <row r="391" spans="1:5" ht="30" customHeight="1" x14ac:dyDescent="0.25">
      <c r="A391" s="19" t="s">
        <v>261</v>
      </c>
      <c r="B391" s="35" t="s">
        <v>344</v>
      </c>
      <c r="C391" s="15"/>
      <c r="D391" s="16"/>
      <c r="E391" s="34">
        <f>E392</f>
        <v>153.5</v>
      </c>
    </row>
    <row r="392" spans="1:5" ht="31.5" customHeight="1" x14ac:dyDescent="0.25">
      <c r="A392" s="23" t="s">
        <v>42</v>
      </c>
      <c r="B392" s="35" t="s">
        <v>344</v>
      </c>
      <c r="C392" s="15">
        <v>200</v>
      </c>
      <c r="D392" s="16"/>
      <c r="E392" s="34">
        <f>E393</f>
        <v>153.5</v>
      </c>
    </row>
    <row r="393" spans="1:5" ht="21" customHeight="1" x14ac:dyDescent="0.25">
      <c r="A393" s="19" t="s">
        <v>133</v>
      </c>
      <c r="B393" s="35" t="s">
        <v>344</v>
      </c>
      <c r="C393" s="15">
        <v>200</v>
      </c>
      <c r="D393" s="16" t="s">
        <v>134</v>
      </c>
      <c r="E393" s="34">
        <f>SUM('[1]9'!G561)</f>
        <v>153.5</v>
      </c>
    </row>
    <row r="394" spans="1:5" ht="31.5" customHeight="1" x14ac:dyDescent="0.25">
      <c r="A394" s="23" t="s">
        <v>262</v>
      </c>
      <c r="B394" s="32"/>
      <c r="C394" s="36"/>
      <c r="D394" s="35"/>
      <c r="E394" s="34">
        <f>E395+E405+E410+E417+E422+E425+E430+E433</f>
        <v>3661.2</v>
      </c>
    </row>
    <row r="395" spans="1:5" ht="27.75" customHeight="1" x14ac:dyDescent="0.25">
      <c r="A395" s="37" t="s">
        <v>263</v>
      </c>
      <c r="B395" s="32" t="s">
        <v>264</v>
      </c>
      <c r="C395" s="15"/>
      <c r="D395" s="35"/>
      <c r="E395" s="17">
        <f>E396+E398+E400</f>
        <v>616.29999999999995</v>
      </c>
    </row>
    <row r="396" spans="1:5" ht="72" customHeight="1" x14ac:dyDescent="0.25">
      <c r="A396" s="37" t="s">
        <v>234</v>
      </c>
      <c r="B396" s="32" t="s">
        <v>264</v>
      </c>
      <c r="C396" s="15">
        <v>100</v>
      </c>
      <c r="D396" s="35"/>
      <c r="E396" s="17">
        <f>E397</f>
        <v>299.89999999999998</v>
      </c>
    </row>
    <row r="397" spans="1:5" ht="25.5" customHeight="1" x14ac:dyDescent="0.25">
      <c r="A397" s="13" t="s">
        <v>265</v>
      </c>
      <c r="B397" s="32" t="s">
        <v>264</v>
      </c>
      <c r="C397" s="15">
        <v>100</v>
      </c>
      <c r="D397" s="35" t="s">
        <v>266</v>
      </c>
      <c r="E397" s="17">
        <f>SUM('[1]9'!G813)</f>
        <v>299.89999999999998</v>
      </c>
    </row>
    <row r="398" spans="1:5" ht="30" customHeight="1" x14ac:dyDescent="0.25">
      <c r="A398" s="23" t="s">
        <v>256</v>
      </c>
      <c r="B398" s="32" t="s">
        <v>264</v>
      </c>
      <c r="C398" s="15">
        <v>200</v>
      </c>
      <c r="D398" s="35"/>
      <c r="E398" s="17">
        <f>E399</f>
        <v>15</v>
      </c>
    </row>
    <row r="399" spans="1:5" ht="18" customHeight="1" x14ac:dyDescent="0.25">
      <c r="A399" s="13" t="s">
        <v>267</v>
      </c>
      <c r="B399" s="32" t="s">
        <v>264</v>
      </c>
      <c r="C399" s="15">
        <v>200</v>
      </c>
      <c r="D399" s="35" t="s">
        <v>266</v>
      </c>
      <c r="E399" s="17">
        <f>SUM('[1]9'!G817)</f>
        <v>15</v>
      </c>
    </row>
    <row r="400" spans="1:5" ht="32.25" customHeight="1" x14ac:dyDescent="0.25">
      <c r="A400" s="19" t="s">
        <v>268</v>
      </c>
      <c r="B400" s="32" t="s">
        <v>264</v>
      </c>
      <c r="C400" s="15"/>
      <c r="D400" s="35"/>
      <c r="E400" s="17">
        <f>E403+E401</f>
        <v>301.40000000000003</v>
      </c>
    </row>
    <row r="401" spans="1:5" ht="33.75" customHeight="1" x14ac:dyDescent="0.25">
      <c r="A401" s="23" t="s">
        <v>256</v>
      </c>
      <c r="B401" s="32" t="s">
        <v>264</v>
      </c>
      <c r="C401" s="15">
        <v>200</v>
      </c>
      <c r="D401" s="35"/>
      <c r="E401" s="17">
        <f>SUM(E402)</f>
        <v>5.3</v>
      </c>
    </row>
    <row r="402" spans="1:5" ht="19.5" customHeight="1" x14ac:dyDescent="0.25">
      <c r="A402" s="13" t="s">
        <v>267</v>
      </c>
      <c r="B402" s="32" t="s">
        <v>264</v>
      </c>
      <c r="C402" s="15">
        <v>200</v>
      </c>
      <c r="D402" s="35" t="s">
        <v>269</v>
      </c>
      <c r="E402" s="17">
        <f>SUM('[1]9'!G804)</f>
        <v>5.3</v>
      </c>
    </row>
    <row r="403" spans="1:5" ht="23.25" customHeight="1" x14ac:dyDescent="0.25">
      <c r="A403" s="13" t="s">
        <v>270</v>
      </c>
      <c r="B403" s="32" t="s">
        <v>264</v>
      </c>
      <c r="C403" s="15">
        <v>300</v>
      </c>
      <c r="D403" s="35"/>
      <c r="E403" s="17">
        <f>E404</f>
        <v>296.10000000000002</v>
      </c>
    </row>
    <row r="404" spans="1:5" ht="30.75" customHeight="1" x14ac:dyDescent="0.25">
      <c r="A404" s="13" t="s">
        <v>267</v>
      </c>
      <c r="B404" s="32" t="s">
        <v>264</v>
      </c>
      <c r="C404" s="15">
        <v>300</v>
      </c>
      <c r="D404" s="35" t="s">
        <v>269</v>
      </c>
      <c r="E404" s="17">
        <f>SUM('[1]9'!G807)</f>
        <v>296.10000000000002</v>
      </c>
    </row>
    <row r="405" spans="1:5" ht="72" customHeight="1" x14ac:dyDescent="0.25">
      <c r="A405" s="37" t="s">
        <v>271</v>
      </c>
      <c r="B405" s="32" t="s">
        <v>272</v>
      </c>
      <c r="C405" s="15"/>
      <c r="D405" s="35"/>
      <c r="E405" s="17">
        <f>E406+E408</f>
        <v>659.7</v>
      </c>
    </row>
    <row r="406" spans="1:5" ht="69.75" customHeight="1" x14ac:dyDescent="0.25">
      <c r="A406" s="37" t="s">
        <v>234</v>
      </c>
      <c r="B406" s="32" t="s">
        <v>272</v>
      </c>
      <c r="C406" s="15">
        <v>100</v>
      </c>
      <c r="D406" s="35"/>
      <c r="E406" s="17">
        <f>E407</f>
        <v>599.70000000000005</v>
      </c>
    </row>
    <row r="407" spans="1:5" ht="30" customHeight="1" x14ac:dyDescent="0.25">
      <c r="A407" s="13" t="s">
        <v>265</v>
      </c>
      <c r="B407" s="32" t="s">
        <v>272</v>
      </c>
      <c r="C407" s="15">
        <v>100</v>
      </c>
      <c r="D407" s="35" t="s">
        <v>266</v>
      </c>
      <c r="E407" s="17">
        <f>SUM('[1]9'!G822)</f>
        <v>599.70000000000005</v>
      </c>
    </row>
    <row r="408" spans="1:5" ht="34.5" customHeight="1" x14ac:dyDescent="0.25">
      <c r="A408" s="23" t="s">
        <v>256</v>
      </c>
      <c r="B408" s="32" t="s">
        <v>272</v>
      </c>
      <c r="C408" s="15">
        <v>200</v>
      </c>
      <c r="D408" s="35"/>
      <c r="E408" s="17">
        <f>E409</f>
        <v>60</v>
      </c>
    </row>
    <row r="409" spans="1:5" ht="21.75" customHeight="1" x14ac:dyDescent="0.25">
      <c r="A409" s="13" t="s">
        <v>265</v>
      </c>
      <c r="B409" s="32" t="s">
        <v>272</v>
      </c>
      <c r="C409" s="15">
        <v>200</v>
      </c>
      <c r="D409" s="35" t="s">
        <v>266</v>
      </c>
      <c r="E409" s="17">
        <f>SUM('[1]9'!G826)</f>
        <v>60</v>
      </c>
    </row>
    <row r="410" spans="1:5" ht="58.5" customHeight="1" x14ac:dyDescent="0.25">
      <c r="A410" s="19" t="s">
        <v>273</v>
      </c>
      <c r="B410" s="24" t="s">
        <v>274</v>
      </c>
      <c r="C410" s="15"/>
      <c r="D410" s="16"/>
      <c r="E410" s="17">
        <f>E411+E413+E415</f>
        <v>567.1</v>
      </c>
    </row>
    <row r="411" spans="1:5" ht="61.5" customHeight="1" x14ac:dyDescent="0.25">
      <c r="A411" s="37" t="s">
        <v>234</v>
      </c>
      <c r="B411" s="24" t="s">
        <v>274</v>
      </c>
      <c r="C411" s="15" t="s">
        <v>25</v>
      </c>
      <c r="D411" s="16"/>
      <c r="E411" s="17">
        <f>E412</f>
        <v>474</v>
      </c>
    </row>
    <row r="412" spans="1:5" ht="25.5" customHeight="1" x14ac:dyDescent="0.25">
      <c r="A412" s="13" t="s">
        <v>275</v>
      </c>
      <c r="B412" s="24" t="s">
        <v>274</v>
      </c>
      <c r="C412" s="56">
        <v>100</v>
      </c>
      <c r="D412" s="35" t="s">
        <v>134</v>
      </c>
      <c r="E412" s="17">
        <f>SUM('[1]9'!G566)</f>
        <v>474</v>
      </c>
    </row>
    <row r="413" spans="1:5" ht="30.75" customHeight="1" x14ac:dyDescent="0.25">
      <c r="A413" s="23" t="s">
        <v>256</v>
      </c>
      <c r="B413" s="24" t="s">
        <v>274</v>
      </c>
      <c r="C413" s="15">
        <v>200</v>
      </c>
      <c r="D413" s="16"/>
      <c r="E413" s="17">
        <f>E414</f>
        <v>76.5</v>
      </c>
    </row>
    <row r="414" spans="1:5" ht="26.25" customHeight="1" x14ac:dyDescent="0.25">
      <c r="A414" s="13" t="s">
        <v>275</v>
      </c>
      <c r="B414" s="24" t="s">
        <v>274</v>
      </c>
      <c r="C414" s="15">
        <v>200</v>
      </c>
      <c r="D414" s="35" t="s">
        <v>134</v>
      </c>
      <c r="E414" s="17">
        <f>SUM('[1]9'!G571)</f>
        <v>76.5</v>
      </c>
    </row>
    <row r="415" spans="1:5" ht="32.25" customHeight="1" x14ac:dyDescent="0.25">
      <c r="A415" s="23" t="s">
        <v>256</v>
      </c>
      <c r="B415" s="24" t="s">
        <v>274</v>
      </c>
      <c r="C415" s="15">
        <v>200</v>
      </c>
      <c r="D415" s="35"/>
      <c r="E415" s="17">
        <f>SUM(E416)</f>
        <v>16.600000000000001</v>
      </c>
    </row>
    <row r="416" spans="1:5" ht="29.25" customHeight="1" x14ac:dyDescent="0.25">
      <c r="A416" s="13" t="s">
        <v>15</v>
      </c>
      <c r="B416" s="24" t="s">
        <v>274</v>
      </c>
      <c r="C416" s="15">
        <v>200</v>
      </c>
      <c r="D416" s="35" t="s">
        <v>16</v>
      </c>
      <c r="E416" s="17">
        <f>SUM('[1]9'!G754)</f>
        <v>16.600000000000001</v>
      </c>
    </row>
    <row r="417" spans="1:6" ht="32.25" customHeight="1" x14ac:dyDescent="0.25">
      <c r="A417" s="19" t="s">
        <v>276</v>
      </c>
      <c r="B417" s="24" t="s">
        <v>277</v>
      </c>
      <c r="C417" s="15"/>
      <c r="D417" s="16"/>
      <c r="E417" s="17">
        <f>E418+E420</f>
        <v>654.90000000000009</v>
      </c>
    </row>
    <row r="418" spans="1:6" ht="69.75" customHeight="1" x14ac:dyDescent="0.25">
      <c r="A418" s="37" t="s">
        <v>234</v>
      </c>
      <c r="B418" s="24" t="s">
        <v>277</v>
      </c>
      <c r="C418" s="15" t="s">
        <v>25</v>
      </c>
      <c r="D418" s="16"/>
      <c r="E418" s="17">
        <f>E419</f>
        <v>599.70000000000005</v>
      </c>
    </row>
    <row r="419" spans="1:6" ht="23.25" customHeight="1" x14ac:dyDescent="0.25">
      <c r="A419" s="13" t="s">
        <v>275</v>
      </c>
      <c r="B419" s="24" t="s">
        <v>277</v>
      </c>
      <c r="C419" s="15" t="s">
        <v>25</v>
      </c>
      <c r="D419" s="35" t="s">
        <v>134</v>
      </c>
      <c r="E419" s="17">
        <f>SUM('[1]9'!G577)</f>
        <v>599.70000000000005</v>
      </c>
    </row>
    <row r="420" spans="1:6" ht="36.75" customHeight="1" x14ac:dyDescent="0.25">
      <c r="A420" s="23" t="s">
        <v>256</v>
      </c>
      <c r="B420" s="24" t="s">
        <v>277</v>
      </c>
      <c r="C420" s="15">
        <v>200</v>
      </c>
      <c r="D420" s="35"/>
      <c r="E420" s="17">
        <f>E421</f>
        <v>55.2</v>
      </c>
    </row>
    <row r="421" spans="1:6" ht="33.75" customHeight="1" x14ac:dyDescent="0.25">
      <c r="A421" s="13" t="s">
        <v>275</v>
      </c>
      <c r="B421" s="24" t="s">
        <v>277</v>
      </c>
      <c r="C421" s="15">
        <v>200</v>
      </c>
      <c r="D421" s="35" t="s">
        <v>134</v>
      </c>
      <c r="E421" s="17">
        <f>SUM('[1]9'!G580)</f>
        <v>55.2</v>
      </c>
    </row>
    <row r="422" spans="1:6" ht="50.25" customHeight="1" x14ac:dyDescent="0.25">
      <c r="A422" s="57" t="s">
        <v>278</v>
      </c>
      <c r="B422" s="50" t="s">
        <v>279</v>
      </c>
      <c r="C422" s="15"/>
      <c r="D422" s="35"/>
      <c r="E422" s="17">
        <f>E423</f>
        <v>493.2</v>
      </c>
    </row>
    <row r="423" spans="1:6" ht="33" customHeight="1" x14ac:dyDescent="0.25">
      <c r="A423" s="23" t="s">
        <v>256</v>
      </c>
      <c r="B423" s="50" t="s">
        <v>279</v>
      </c>
      <c r="C423" s="15">
        <v>200</v>
      </c>
      <c r="D423" s="35"/>
      <c r="E423" s="17">
        <f>E424</f>
        <v>493.2</v>
      </c>
    </row>
    <row r="424" spans="1:6" ht="24" customHeight="1" x14ac:dyDescent="0.25">
      <c r="A424" s="57" t="s">
        <v>280</v>
      </c>
      <c r="B424" s="50" t="s">
        <v>279</v>
      </c>
      <c r="C424" s="15">
        <v>200</v>
      </c>
      <c r="D424" s="35" t="s">
        <v>281</v>
      </c>
      <c r="E424" s="17">
        <f>SUM('[1]9'!G711)</f>
        <v>493.2</v>
      </c>
    </row>
    <row r="425" spans="1:6" ht="48.75" customHeight="1" x14ac:dyDescent="0.25">
      <c r="A425" s="19" t="s">
        <v>282</v>
      </c>
      <c r="B425" s="24" t="s">
        <v>283</v>
      </c>
      <c r="C425" s="15"/>
      <c r="D425" s="16"/>
      <c r="E425" s="17">
        <f>E426+E428</f>
        <v>654.90000000000009</v>
      </c>
    </row>
    <row r="426" spans="1:6" ht="66.75" customHeight="1" x14ac:dyDescent="0.25">
      <c r="A426" s="37" t="s">
        <v>234</v>
      </c>
      <c r="B426" s="24" t="s">
        <v>283</v>
      </c>
      <c r="C426" s="15">
        <v>100</v>
      </c>
      <c r="D426" s="16"/>
      <c r="E426" s="17">
        <f>E427</f>
        <v>599.70000000000005</v>
      </c>
    </row>
    <row r="427" spans="1:6" ht="24.75" customHeight="1" x14ac:dyDescent="0.25">
      <c r="A427" s="13" t="s">
        <v>275</v>
      </c>
      <c r="B427" s="24" t="s">
        <v>283</v>
      </c>
      <c r="C427" s="15">
        <v>100</v>
      </c>
      <c r="D427" s="35" t="s">
        <v>134</v>
      </c>
      <c r="E427" s="17">
        <f>SUM('[1]9'!G585)</f>
        <v>599.70000000000005</v>
      </c>
    </row>
    <row r="428" spans="1:6" s="59" customFormat="1" ht="28.5" customHeight="1" x14ac:dyDescent="0.25">
      <c r="A428" s="13" t="s">
        <v>42</v>
      </c>
      <c r="B428" s="24" t="s">
        <v>283</v>
      </c>
      <c r="C428" s="15">
        <v>200</v>
      </c>
      <c r="D428" s="16"/>
      <c r="E428" s="17">
        <f>E429</f>
        <v>55.2</v>
      </c>
      <c r="F428" s="1"/>
    </row>
    <row r="429" spans="1:6" ht="19.5" customHeight="1" x14ac:dyDescent="0.25">
      <c r="A429" s="13" t="s">
        <v>275</v>
      </c>
      <c r="B429" s="24" t="s">
        <v>283</v>
      </c>
      <c r="C429" s="15" t="s">
        <v>27</v>
      </c>
      <c r="D429" s="16" t="s">
        <v>134</v>
      </c>
      <c r="E429" s="17">
        <f>SUM('[1]9'!G589)</f>
        <v>55.2</v>
      </c>
    </row>
    <row r="430" spans="1:6" ht="18" customHeight="1" x14ac:dyDescent="0.25">
      <c r="A430" s="58" t="s">
        <v>284</v>
      </c>
      <c r="B430" s="24" t="s">
        <v>285</v>
      </c>
      <c r="C430" s="15"/>
      <c r="D430" s="16"/>
      <c r="E430" s="17">
        <f>E431</f>
        <v>0.7</v>
      </c>
    </row>
    <row r="431" spans="1:6" ht="33.75" customHeight="1" x14ac:dyDescent="0.25">
      <c r="A431" s="13" t="s">
        <v>42</v>
      </c>
      <c r="B431" s="24" t="s">
        <v>285</v>
      </c>
      <c r="C431" s="15">
        <v>200</v>
      </c>
      <c r="D431" s="16"/>
      <c r="E431" s="17">
        <f>E432</f>
        <v>0.7</v>
      </c>
    </row>
    <row r="432" spans="1:6" ht="19.5" customHeight="1" x14ac:dyDescent="0.25">
      <c r="A432" s="13" t="s">
        <v>275</v>
      </c>
      <c r="B432" s="24" t="s">
        <v>285</v>
      </c>
      <c r="C432" s="36">
        <v>200</v>
      </c>
      <c r="D432" s="35" t="s">
        <v>134</v>
      </c>
      <c r="E432" s="17">
        <f>SUM('[1]9'!G594)</f>
        <v>0.7</v>
      </c>
    </row>
    <row r="433" spans="1:5" ht="34.5" customHeight="1" x14ac:dyDescent="0.25">
      <c r="A433" s="23" t="s">
        <v>286</v>
      </c>
      <c r="B433" s="28" t="s">
        <v>287</v>
      </c>
      <c r="C433" s="36"/>
      <c r="D433" s="35"/>
      <c r="E433" s="17">
        <f>E434+E436</f>
        <v>14.4</v>
      </c>
    </row>
    <row r="434" spans="1:5" ht="60" x14ac:dyDescent="0.25">
      <c r="A434" s="37" t="s">
        <v>234</v>
      </c>
      <c r="B434" s="28" t="s">
        <v>287</v>
      </c>
      <c r="C434" s="36">
        <v>100</v>
      </c>
      <c r="D434" s="35"/>
      <c r="E434" s="17">
        <f>E435</f>
        <v>13.4</v>
      </c>
    </row>
    <row r="435" spans="1:5" x14ac:dyDescent="0.25">
      <c r="A435" s="13" t="s">
        <v>275</v>
      </c>
      <c r="B435" s="28" t="s">
        <v>287</v>
      </c>
      <c r="C435" s="36">
        <v>100</v>
      </c>
      <c r="D435" s="35" t="s">
        <v>134</v>
      </c>
      <c r="E435" s="17">
        <f>SUM('[1]9'!G598)</f>
        <v>13.4</v>
      </c>
    </row>
    <row r="436" spans="1:5" ht="30" x14ac:dyDescent="0.25">
      <c r="A436" s="23" t="s">
        <v>114</v>
      </c>
      <c r="B436" s="28" t="s">
        <v>287</v>
      </c>
      <c r="C436" s="36">
        <v>200</v>
      </c>
      <c r="D436" s="35"/>
      <c r="E436" s="17">
        <f>E437</f>
        <v>1</v>
      </c>
    </row>
    <row r="437" spans="1:5" ht="22.5" customHeight="1" x14ac:dyDescent="0.25">
      <c r="A437" s="13" t="s">
        <v>275</v>
      </c>
      <c r="B437" s="28" t="s">
        <v>287</v>
      </c>
      <c r="C437" s="36">
        <v>200</v>
      </c>
      <c r="D437" s="35" t="s">
        <v>134</v>
      </c>
      <c r="E437" s="17">
        <f>SUM('[1]9'!G602)</f>
        <v>1</v>
      </c>
    </row>
    <row r="438" spans="1:5" ht="32.25" customHeight="1" x14ac:dyDescent="0.25">
      <c r="A438" s="19" t="s">
        <v>288</v>
      </c>
      <c r="B438" s="24" t="s">
        <v>289</v>
      </c>
      <c r="C438" s="36"/>
      <c r="D438" s="35"/>
      <c r="E438" s="34">
        <f>E439+E441+E443+E445</f>
        <v>191</v>
      </c>
    </row>
    <row r="439" spans="1:5" ht="51" customHeight="1" x14ac:dyDescent="0.25">
      <c r="A439" s="23" t="s">
        <v>154</v>
      </c>
      <c r="B439" s="24" t="s">
        <v>290</v>
      </c>
      <c r="C439" s="36">
        <v>100</v>
      </c>
      <c r="D439" s="35"/>
      <c r="E439" s="17">
        <f>E440</f>
        <v>4</v>
      </c>
    </row>
    <row r="440" spans="1:5" ht="19.5" customHeight="1" x14ac:dyDescent="0.25">
      <c r="A440" s="19" t="s">
        <v>133</v>
      </c>
      <c r="B440" s="24" t="s">
        <v>290</v>
      </c>
      <c r="C440" s="36">
        <v>100</v>
      </c>
      <c r="D440" s="35" t="s">
        <v>134</v>
      </c>
      <c r="E440" s="17">
        <f>SUM('[1]9'!G437)</f>
        <v>4</v>
      </c>
    </row>
    <row r="441" spans="1:5" ht="32.25" customHeight="1" x14ac:dyDescent="0.25">
      <c r="A441" s="23" t="s">
        <v>42</v>
      </c>
      <c r="B441" s="24" t="s">
        <v>290</v>
      </c>
      <c r="C441" s="36">
        <v>200</v>
      </c>
      <c r="D441" s="35"/>
      <c r="E441" s="17">
        <f>E442</f>
        <v>184.9</v>
      </c>
    </row>
    <row r="442" spans="1:5" ht="25.5" customHeight="1" x14ac:dyDescent="0.25">
      <c r="A442" s="19" t="s">
        <v>133</v>
      </c>
      <c r="B442" s="24" t="s">
        <v>290</v>
      </c>
      <c r="C442" s="36">
        <v>200</v>
      </c>
      <c r="D442" s="35" t="s">
        <v>134</v>
      </c>
      <c r="E442" s="17">
        <v>184.9</v>
      </c>
    </row>
    <row r="443" spans="1:5" ht="27" customHeight="1" x14ac:dyDescent="0.25">
      <c r="A443" s="23" t="s">
        <v>28</v>
      </c>
      <c r="B443" s="24" t="s">
        <v>290</v>
      </c>
      <c r="C443" s="36">
        <v>800</v>
      </c>
      <c r="D443" s="35"/>
      <c r="E443" s="17">
        <f>E444</f>
        <v>1.1000000000000001</v>
      </c>
    </row>
    <row r="444" spans="1:5" ht="21" customHeight="1" x14ac:dyDescent="0.25">
      <c r="A444" s="19" t="s">
        <v>133</v>
      </c>
      <c r="B444" s="24" t="s">
        <v>290</v>
      </c>
      <c r="C444" s="36">
        <v>800</v>
      </c>
      <c r="D444" s="35" t="s">
        <v>134</v>
      </c>
      <c r="E444" s="17">
        <f>SUM('[1]9'!G444)</f>
        <v>1.1000000000000001</v>
      </c>
    </row>
    <row r="445" spans="1:5" ht="30" x14ac:dyDescent="0.25">
      <c r="A445" s="23" t="s">
        <v>42</v>
      </c>
      <c r="B445" s="24" t="s">
        <v>290</v>
      </c>
      <c r="C445" s="36">
        <v>200</v>
      </c>
      <c r="D445" s="35"/>
      <c r="E445" s="17">
        <f>E446</f>
        <v>1</v>
      </c>
    </row>
    <row r="446" spans="1:5" ht="30" x14ac:dyDescent="0.25">
      <c r="A446" s="23" t="s">
        <v>291</v>
      </c>
      <c r="B446" s="24" t="s">
        <v>290</v>
      </c>
      <c r="C446" s="36">
        <v>200</v>
      </c>
      <c r="D446" s="35" t="s">
        <v>16</v>
      </c>
      <c r="E446" s="17">
        <f>SUM('[1]9'!G477)</f>
        <v>1</v>
      </c>
    </row>
    <row r="447" spans="1:5" ht="36.75" customHeight="1" x14ac:dyDescent="0.25">
      <c r="A447" s="23" t="s">
        <v>292</v>
      </c>
      <c r="B447" s="24" t="s">
        <v>293</v>
      </c>
      <c r="C447" s="33"/>
      <c r="D447" s="35"/>
      <c r="E447" s="34">
        <f>E448+E451</f>
        <v>58</v>
      </c>
    </row>
    <row r="448" spans="1:5" ht="45" x14ac:dyDescent="0.25">
      <c r="A448" s="23" t="s">
        <v>154</v>
      </c>
      <c r="B448" s="24" t="s">
        <v>293</v>
      </c>
      <c r="C448" s="33" t="s">
        <v>25</v>
      </c>
      <c r="D448" s="35"/>
      <c r="E448" s="34">
        <f>E449</f>
        <v>10</v>
      </c>
    </row>
    <row r="449" spans="1:5" x14ac:dyDescent="0.25">
      <c r="A449" s="19" t="s">
        <v>133</v>
      </c>
      <c r="B449" s="24" t="s">
        <v>293</v>
      </c>
      <c r="C449" s="33" t="s">
        <v>25</v>
      </c>
      <c r="D449" s="35" t="s">
        <v>134</v>
      </c>
      <c r="E449" s="34">
        <f>SUM('[1]9'!G609)</f>
        <v>10</v>
      </c>
    </row>
    <row r="450" spans="1:5" ht="30" x14ac:dyDescent="0.25">
      <c r="A450" s="23" t="s">
        <v>42</v>
      </c>
      <c r="B450" s="24" t="s">
        <v>293</v>
      </c>
      <c r="C450" s="33" t="s">
        <v>27</v>
      </c>
      <c r="D450" s="35"/>
      <c r="E450" s="34">
        <f>SUM(E451)</f>
        <v>48</v>
      </c>
    </row>
    <row r="451" spans="1:5" ht="18" customHeight="1" x14ac:dyDescent="0.25">
      <c r="A451" s="19" t="s">
        <v>133</v>
      </c>
      <c r="B451" s="24" t="s">
        <v>293</v>
      </c>
      <c r="C451" s="33" t="s">
        <v>27</v>
      </c>
      <c r="D451" s="35" t="s">
        <v>134</v>
      </c>
      <c r="E451" s="34">
        <f>SUM('[1]9'!G610)</f>
        <v>48</v>
      </c>
    </row>
    <row r="452" spans="1:5" ht="30" x14ac:dyDescent="0.25">
      <c r="A452" s="37" t="s">
        <v>294</v>
      </c>
      <c r="B452" s="24" t="s">
        <v>295</v>
      </c>
      <c r="C452" s="36"/>
      <c r="D452" s="35"/>
      <c r="E452" s="34">
        <f>SUM(E454)</f>
        <v>3455</v>
      </c>
    </row>
    <row r="453" spans="1:5" ht="45" x14ac:dyDescent="0.25">
      <c r="A453" s="23" t="s">
        <v>296</v>
      </c>
      <c r="B453" s="24" t="s">
        <v>297</v>
      </c>
      <c r="C453" s="15"/>
      <c r="D453" s="16"/>
      <c r="E453" s="34">
        <f>E454</f>
        <v>3455</v>
      </c>
    </row>
    <row r="454" spans="1:5" x14ac:dyDescent="0.25">
      <c r="A454" s="13" t="s">
        <v>270</v>
      </c>
      <c r="B454" s="24" t="s">
        <v>297</v>
      </c>
      <c r="C454" s="15">
        <v>300</v>
      </c>
      <c r="D454" s="16"/>
      <c r="E454" s="34">
        <f>E455</f>
        <v>3455</v>
      </c>
    </row>
    <row r="455" spans="1:5" x14ac:dyDescent="0.25">
      <c r="A455" s="13" t="s">
        <v>298</v>
      </c>
      <c r="B455" s="24" t="s">
        <v>297</v>
      </c>
      <c r="C455" s="36">
        <v>300</v>
      </c>
      <c r="D455" s="35" t="s">
        <v>299</v>
      </c>
      <c r="E455" s="34">
        <f>SUM('[1]9'!G798)</f>
        <v>3455</v>
      </c>
    </row>
    <row r="456" spans="1:5" ht="30" x14ac:dyDescent="0.25">
      <c r="A456" s="19" t="s">
        <v>300</v>
      </c>
      <c r="B456" s="24" t="s">
        <v>301</v>
      </c>
      <c r="C456" s="15"/>
      <c r="D456" s="16"/>
      <c r="E456" s="34">
        <f>E457</f>
        <v>1020.1</v>
      </c>
    </row>
    <row r="457" spans="1:5" ht="30" x14ac:dyDescent="0.25">
      <c r="A457" s="13" t="s">
        <v>42</v>
      </c>
      <c r="B457" s="24" t="s">
        <v>301</v>
      </c>
      <c r="C457" s="15" t="s">
        <v>27</v>
      </c>
      <c r="D457" s="16"/>
      <c r="E457" s="34">
        <f>E458</f>
        <v>1020.1</v>
      </c>
    </row>
    <row r="458" spans="1:5" x14ac:dyDescent="0.25">
      <c r="A458" s="13" t="s">
        <v>203</v>
      </c>
      <c r="B458" s="24" t="s">
        <v>301</v>
      </c>
      <c r="C458" s="15" t="s">
        <v>27</v>
      </c>
      <c r="D458" s="16" t="s">
        <v>204</v>
      </c>
      <c r="E458" s="34">
        <v>1020.1</v>
      </c>
    </row>
  </sheetData>
  <mergeCells count="4">
    <mergeCell ref="B1:E1"/>
    <mergeCell ref="B2:E2"/>
    <mergeCell ref="A4:E4"/>
    <mergeCell ref="D5:E5"/>
  </mergeCells>
  <pageMargins left="1.1811023622047245" right="0.59055118110236227" top="0.59055118110236227" bottom="0.59055118110236227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2020-06-22T08:47:17Z</dcterms:modified>
</cp:coreProperties>
</file>