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1\10. х.12.2021 год\Решения от 15.12.2021\Дума 1 чтение на публикацию отдала в Думу 15.12.2021\"/>
    </mc:Choice>
  </mc:AlternateContent>
  <xr:revisionPtr revIDLastSave="0" documentId="13_ncr:1_{402B1823-13DB-41F2-953F-43618A9ACF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2" sheetId="1" r:id="rId1"/>
  </sheets>
  <externalReferences>
    <externalReference r:id="rId2"/>
    <externalReference r:id="rId3"/>
  </externalReferences>
  <definedNames>
    <definedName name="_xlnm.Print_Area" localSheetId="0">'12'!$A$1:$I$172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3" i="1" l="1"/>
  <c r="I164" i="1" s="1"/>
  <c r="H163" i="1"/>
  <c r="H164" i="1" s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H153" i="1" s="1"/>
  <c r="I153" i="1"/>
  <c r="I152" i="1"/>
  <c r="H152" i="1"/>
  <c r="I151" i="1"/>
  <c r="H151" i="1"/>
  <c r="I150" i="1"/>
  <c r="H150" i="1"/>
  <c r="I149" i="1"/>
  <c r="I148" i="1"/>
  <c r="H148" i="1"/>
  <c r="I147" i="1"/>
  <c r="H147" i="1"/>
  <c r="I146" i="1"/>
  <c r="I145" i="1" s="1"/>
  <c r="H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I135" i="1" s="1"/>
  <c r="H136" i="1"/>
  <c r="H135" i="1" s="1"/>
  <c r="I134" i="1"/>
  <c r="H134" i="1"/>
  <c r="I133" i="1"/>
  <c r="H133" i="1"/>
  <c r="I132" i="1"/>
  <c r="H132" i="1"/>
  <c r="I131" i="1"/>
  <c r="H131" i="1"/>
  <c r="I130" i="1"/>
  <c r="H130" i="1"/>
  <c r="H129" i="1" s="1"/>
  <c r="I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I120" i="1"/>
  <c r="H120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H111" i="1" s="1"/>
  <c r="I111" i="1"/>
  <c r="I110" i="1"/>
  <c r="H110" i="1"/>
  <c r="I108" i="1"/>
  <c r="H108" i="1"/>
  <c r="I107" i="1"/>
  <c r="H107" i="1"/>
  <c r="I106" i="1"/>
  <c r="H106" i="1"/>
  <c r="I105" i="1"/>
  <c r="H105" i="1"/>
  <c r="I104" i="1"/>
  <c r="I103" i="1" s="1"/>
  <c r="H104" i="1"/>
  <c r="H103" i="1" s="1"/>
  <c r="I102" i="1"/>
  <c r="H102" i="1"/>
  <c r="I101" i="1"/>
  <c r="H101" i="1"/>
  <c r="I100" i="1"/>
  <c r="H100" i="1"/>
  <c r="I99" i="1"/>
  <c r="I98" i="1" s="1"/>
  <c r="H99" i="1"/>
  <c r="H98" i="1" s="1"/>
  <c r="I97" i="1"/>
  <c r="H97" i="1"/>
  <c r="I96" i="1"/>
  <c r="H96" i="1"/>
  <c r="H95" i="1"/>
  <c r="I94" i="1"/>
  <c r="H94" i="1"/>
  <c r="I93" i="1"/>
  <c r="H93" i="1"/>
  <c r="I91" i="1"/>
  <c r="H91" i="1"/>
  <c r="I90" i="1"/>
  <c r="H90" i="1"/>
  <c r="H89" i="1" s="1"/>
  <c r="I89" i="1"/>
  <c r="I88" i="1"/>
  <c r="H88" i="1"/>
  <c r="I87" i="1"/>
  <c r="H87" i="1"/>
  <c r="I86" i="1"/>
  <c r="H86" i="1"/>
  <c r="H85" i="1" s="1"/>
  <c r="I85" i="1"/>
  <c r="I84" i="1"/>
  <c r="H84" i="1"/>
  <c r="I83" i="1"/>
  <c r="H83" i="1"/>
  <c r="I82" i="1"/>
  <c r="H82" i="1"/>
  <c r="I81" i="1"/>
  <c r="H81" i="1"/>
  <c r="I80" i="1"/>
  <c r="H80" i="1"/>
  <c r="H79" i="1" s="1"/>
  <c r="H78" i="1" s="1"/>
  <c r="I79" i="1"/>
  <c r="I78" i="1" s="1"/>
  <c r="I77" i="1"/>
  <c r="H77" i="1"/>
  <c r="I76" i="1"/>
  <c r="H76" i="1"/>
  <c r="I75" i="1"/>
  <c r="H75" i="1"/>
  <c r="I74" i="1"/>
  <c r="I73" i="1" s="1"/>
  <c r="H74" i="1"/>
  <c r="H73" i="1"/>
  <c r="I72" i="1"/>
  <c r="H72" i="1"/>
  <c r="I71" i="1"/>
  <c r="H71" i="1"/>
  <c r="I70" i="1"/>
  <c r="H70" i="1"/>
  <c r="I69" i="1"/>
  <c r="H69" i="1"/>
  <c r="H68" i="1" s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H58" i="1"/>
  <c r="I57" i="1"/>
  <c r="H57" i="1"/>
  <c r="I56" i="1"/>
  <c r="H56" i="1"/>
  <c r="I55" i="1"/>
  <c r="H55" i="1"/>
  <c r="I54" i="1"/>
  <c r="H54" i="1"/>
  <c r="I53" i="1"/>
  <c r="H53" i="1"/>
  <c r="I52" i="1"/>
  <c r="I51" i="1" s="1"/>
  <c r="I50" i="1" s="1"/>
  <c r="H52" i="1"/>
  <c r="H51" i="1" s="1"/>
  <c r="H50" i="1" s="1"/>
  <c r="I47" i="1"/>
  <c r="H47" i="1"/>
  <c r="I46" i="1"/>
  <c r="H46" i="1"/>
  <c r="I45" i="1"/>
  <c r="H45" i="1"/>
  <c r="I44" i="1"/>
  <c r="H44" i="1"/>
  <c r="I43" i="1"/>
  <c r="H43" i="1"/>
  <c r="H41" i="1" s="1"/>
  <c r="I42" i="1"/>
  <c r="H42" i="1"/>
  <c r="I40" i="1"/>
  <c r="H40" i="1"/>
  <c r="I39" i="1"/>
  <c r="H39" i="1"/>
  <c r="I38" i="1"/>
  <c r="H38" i="1"/>
  <c r="I37" i="1"/>
  <c r="H37" i="1"/>
  <c r="I36" i="1"/>
  <c r="I35" i="1" s="1"/>
  <c r="H36" i="1"/>
  <c r="H35" i="1" s="1"/>
  <c r="I34" i="1"/>
  <c r="H34" i="1"/>
  <c r="I33" i="1"/>
  <c r="H33" i="1"/>
  <c r="I31" i="1"/>
  <c r="H31" i="1"/>
  <c r="I30" i="1"/>
  <c r="H30" i="1"/>
  <c r="I29" i="1"/>
  <c r="H29" i="1"/>
  <c r="H27" i="1" s="1"/>
  <c r="I28" i="1"/>
  <c r="H28" i="1"/>
  <c r="I27" i="1"/>
  <c r="I26" i="1"/>
  <c r="H26" i="1"/>
  <c r="I25" i="1"/>
  <c r="H25" i="1"/>
  <c r="I24" i="1"/>
  <c r="H24" i="1"/>
  <c r="I23" i="1"/>
  <c r="I22" i="1" s="1"/>
  <c r="H23" i="1"/>
  <c r="H22" i="1" s="1"/>
  <c r="I21" i="1"/>
  <c r="H21" i="1"/>
  <c r="I20" i="1"/>
  <c r="I19" i="1" s="1"/>
  <c r="H20" i="1"/>
  <c r="H19" i="1" s="1"/>
  <c r="I18" i="1"/>
  <c r="H18" i="1"/>
  <c r="I17" i="1"/>
  <c r="H17" i="1"/>
  <c r="I16" i="1"/>
  <c r="I15" i="1" s="1"/>
  <c r="H16" i="1"/>
  <c r="H15" i="1" s="1"/>
  <c r="I14" i="1"/>
  <c r="H14" i="1"/>
  <c r="I13" i="1"/>
  <c r="H13" i="1"/>
  <c r="I12" i="1"/>
  <c r="I11" i="1" s="1"/>
  <c r="H12" i="1"/>
  <c r="H11" i="1" s="1"/>
  <c r="I119" i="1" l="1"/>
  <c r="H145" i="1"/>
  <c r="H49" i="1"/>
  <c r="H32" i="1"/>
  <c r="I41" i="1"/>
  <c r="I58" i="1"/>
  <c r="I32" i="1"/>
  <c r="I162" i="1"/>
  <c r="I68" i="1"/>
  <c r="I92" i="1"/>
  <c r="H119" i="1"/>
  <c r="H121" i="1"/>
  <c r="H162" i="1" s="1"/>
  <c r="H149" i="1"/>
  <c r="H10" i="1"/>
  <c r="H48" i="1" s="1"/>
  <c r="I10" i="1"/>
  <c r="I48" i="1" s="1"/>
  <c r="I49" i="1"/>
  <c r="I109" i="1" s="1"/>
  <c r="I165" i="1" s="1"/>
  <c r="H92" i="1"/>
  <c r="H165" i="1" l="1"/>
  <c r="H109" i="1"/>
</calcChain>
</file>

<file path=xl/sharedStrings.xml><?xml version="1.0" encoding="utf-8"?>
<sst xmlns="http://schemas.openxmlformats.org/spreadsheetml/2006/main" count="853" uniqueCount="216">
  <si>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</si>
  <si>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</si>
  <si>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</si>
  <si>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</si>
  <si>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</si>
  <si>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</si>
  <si>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</si>
  <si>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</si>
  <si>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</si>
  <si>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</si>
  <si>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</si>
  <si>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</si>
  <si>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</si>
  <si>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</si>
  <si>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</si>
  <si>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</si>
  <si>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МБУК "МОБ Балаганского района"</t>
  </si>
  <si>
    <t>0705</t>
  </si>
  <si>
    <t>4210144299</t>
  </si>
  <si>
    <t>600</t>
  </si>
  <si>
    <t>0801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</si>
  <si>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</si>
  <si>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</si>
  <si>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</si>
  <si>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</si>
  <si>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</si>
  <si>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</si>
  <si>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</si>
  <si>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</si>
  <si>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</si>
  <si>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</si>
  <si>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4230144099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</si>
  <si>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</si>
  <si>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</si>
  <si>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</si>
  <si>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</si>
  <si>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</si>
  <si>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</si>
  <si>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</si>
  <si>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</si>
  <si>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</si>
  <si>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</si>
  <si>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</si>
  <si>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</si>
  <si>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</si>
  <si>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</si>
  <si>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</si>
  <si>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</si>
  <si>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</si>
  <si>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</si>
  <si>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</si>
  <si>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</si>
  <si>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</si>
  <si>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</si>
  <si>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</si>
  <si>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</si>
  <si>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</si>
  <si>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</si>
  <si>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</si>
  <si>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</si>
  <si>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</si>
  <si>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</si>
  <si>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</si>
  <si>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</si>
  <si>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</si>
  <si>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</si>
  <si>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</si>
  <si>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0701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</si>
  <si>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</si>
  <si>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</si>
  <si>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</si>
  <si>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</si>
  <si>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0702</t>
  </si>
  <si>
    <t>4320173020</t>
  </si>
  <si>
    <t>43201S2976</t>
  </si>
  <si>
    <t>43201S2957</t>
  </si>
  <si>
    <t>1004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</si>
  <si>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</si>
  <si>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</si>
  <si>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</si>
  <si>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</si>
  <si>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</si>
  <si>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</si>
  <si>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</si>
  <si>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43401S2080</t>
  </si>
  <si>
    <t>Подпрограмма 5 "Совершенствование государственного управления в сфере образования на 2019-2024 годы"</t>
  </si>
  <si>
    <t>МКУ Управление образования Балаганского района</t>
  </si>
  <si>
    <t>4350100204</t>
  </si>
  <si>
    <t xml:space="preserve">МКУ Методический центр управления образования 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</si>
  <si>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</si>
  <si>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</si>
  <si>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</si>
  <si>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</si>
  <si>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</si>
  <si>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</si>
  <si>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</si>
  <si>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</si>
  <si>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</si>
  <si>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</si>
  <si>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</si>
  <si>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</si>
  <si>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</si>
  <si>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</si>
  <si>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</si>
  <si>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</si>
  <si>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МП "Управление муниципальными финансами муниципального образования Балаганский район на 2019 -2024 годы"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</si>
  <si>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</si>
  <si>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</si>
  <si>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</si>
  <si>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</si>
  <si>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</si>
  <si>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</si>
  <si>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</si>
  <si>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</si>
  <si>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</si>
  <si>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</si>
  <si>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</si>
  <si>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</si>
  <si>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</si>
  <si>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</si>
  <si>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</si>
  <si>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</si>
  <si>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</si>
  <si>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</si>
  <si>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</si>
  <si>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</si>
  <si>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</si>
  <si>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</si>
  <si>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</si>
  <si>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</si>
  <si>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</si>
  <si>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</si>
  <si>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</si>
  <si>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</si>
  <si>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</si>
  <si>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</si>
  <si>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</si>
  <si>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</si>
  <si>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</si>
  <si>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</si>
  <si>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</si>
  <si>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</si>
  <si>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0310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</si>
  <si>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</si>
  <si>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</si>
  <si>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</si>
  <si>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</si>
  <si>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</si>
  <si>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</si>
  <si>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</si>
  <si>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</si>
  <si>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 xml:space="preserve">МП "Развитие физической культуры и  спорта в  Балаганском районе на 2019-2024 годы"  </t>
  </si>
  <si>
    <t>1101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</si>
  <si>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</si>
  <si>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</si>
  <si>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</si>
  <si>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</si>
  <si>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</si>
  <si>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</si>
  <si>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</si>
  <si>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</si>
  <si>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</si>
  <si>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</si>
  <si>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</si>
  <si>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</si>
  <si>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</si>
  <si>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</si>
  <si>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</si>
  <si>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</si>
  <si>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</si>
  <si>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</si>
  <si>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</si>
  <si>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</si>
  <si>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</si>
  <si>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</si>
  <si>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</si>
  <si>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</si>
  <si>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</si>
  <si>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</si>
  <si>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</si>
  <si>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</si>
  <si>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</si>
  <si>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>2024г.</t>
  </si>
  <si>
    <t>4210000000</t>
  </si>
  <si>
    <t>4220000000</t>
  </si>
  <si>
    <t>4220144199</t>
  </si>
  <si>
    <t>4230000000</t>
  </si>
  <si>
    <t>4240000000</t>
  </si>
  <si>
    <t>4250000000</t>
  </si>
  <si>
    <t>4270000000</t>
  </si>
  <si>
    <t>МБУК "Межпоселенческий ДК</t>
  </si>
  <si>
    <t>4310000000</t>
  </si>
  <si>
    <t>4310142099</t>
  </si>
  <si>
    <t xml:space="preserve">4320000000 </t>
  </si>
  <si>
    <t>4320142199</t>
  </si>
  <si>
    <t>4320173050</t>
  </si>
  <si>
    <t>4330000000</t>
  </si>
  <si>
    <t>4340000000</t>
  </si>
  <si>
    <t>4340143610</t>
  </si>
  <si>
    <t>4340143611</t>
  </si>
  <si>
    <t>4350000000</t>
  </si>
  <si>
    <t>46001S2050</t>
  </si>
  <si>
    <t>МП "Противодействие коррупции в муниципальном образовании Балаганский район на 2019-2021 годы"</t>
  </si>
  <si>
    <t>5400000000</t>
  </si>
  <si>
    <t>5900000000</t>
  </si>
  <si>
    <t>Муниципальная программа "Сельское хозяйство в муниципальном образовании Балаганский район на 2022-2024 годы"</t>
  </si>
  <si>
    <t>59100000000</t>
  </si>
  <si>
    <t>4900000000</t>
  </si>
  <si>
    <t>89001S2971</t>
  </si>
  <si>
    <t>57201S2370</t>
  </si>
  <si>
    <t>РАСПРЕДЕЛЕНИЕ БЮДЖЕТНЫХ АССИГНОВАНИЙ НА РЕАЛИЗАЦИЮ МУНИЦИПАЛЬНЫХ ПРОГРАММ НА ПЛАНОВЫЙ ПЕРИОД 2023 И 2024 ГОДОВ</t>
  </si>
  <si>
    <t>42101L519F</t>
  </si>
  <si>
    <t>43201S2949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</si>
  <si>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</si>
  <si>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</si>
  <si>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r>
      <t xml:space="preserve">    Приложение 12                                            к решению Думы Балаганского района  "О бюджете муниципального образования Балаганский район на 2022 год и на плановый период 2023 и 2024 годов"                         от    15.12.2021 года  № 10/1</t>
    </r>
    <r>
      <rPr>
        <u/>
        <sz val="11"/>
        <rFont val="Courier New"/>
        <family val="3"/>
        <charset val="204"/>
      </rPr>
      <t>-</t>
    </r>
    <r>
      <rPr>
        <sz val="11"/>
        <rFont val="Courier New"/>
        <family val="3"/>
        <charset val="204"/>
      </rPr>
      <t xml:space="preserve">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</si>
</sst>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49" fontId="2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2" fontId="7" fillId="0" borderId="9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1" fontId="2" fillId="0" borderId="9" xfId="0" applyNumberFormat="1" applyFont="1" applyFill="1" applyBorder="1" applyAlignment="1">
      <alignment horizontal="left" wrapText="1"/>
    </xf>
    <xf numFmtId="2" fontId="10" fillId="0" borderId="9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1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/&#1096;&#1072;&#1073;&#1083;&#1086;&#1085;%2023-24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Users/USER/Desktop/&#1041;&#1102;&#1076;&#1078;&#1077;&#1090;%202021-2023%20&#1075;&#1086;&#1076;&#1099;/&#1064;&#1072;&#1073;&#1083;&#1086;&#1085;%202022-23%20&#107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</sheetNames>
    <sheetDataSet>
      <sheetData sheetId="0">
        <row r="75">
          <cell r="G75">
            <v>3</v>
          </cell>
          <cell r="H75">
            <v>0</v>
          </cell>
        </row>
        <row r="82">
          <cell r="G82">
            <v>40</v>
          </cell>
          <cell r="H82">
            <v>40</v>
          </cell>
        </row>
        <row r="165">
          <cell r="G165">
            <v>40.4</v>
          </cell>
          <cell r="H165">
            <v>40.4</v>
          </cell>
        </row>
        <row r="171">
          <cell r="G171">
            <v>18</v>
          </cell>
          <cell r="H171">
            <v>18</v>
          </cell>
        </row>
        <row r="177">
          <cell r="G177">
            <v>5</v>
          </cell>
          <cell r="H177">
            <v>5</v>
          </cell>
        </row>
        <row r="180">
          <cell r="G180">
            <v>30</v>
          </cell>
          <cell r="H180">
            <v>30</v>
          </cell>
        </row>
        <row r="215">
          <cell r="G215">
            <v>2.5</v>
          </cell>
          <cell r="H215">
            <v>2.5</v>
          </cell>
        </row>
        <row r="230">
          <cell r="G230">
            <v>0</v>
          </cell>
        </row>
        <row r="231">
          <cell r="H231">
            <v>6824.2</v>
          </cell>
        </row>
        <row r="235">
          <cell r="H235">
            <v>359.2</v>
          </cell>
        </row>
        <row r="266">
          <cell r="G266">
            <v>971.4</v>
          </cell>
        </row>
        <row r="277">
          <cell r="G277">
            <v>110</v>
          </cell>
          <cell r="H277">
            <v>65</v>
          </cell>
        </row>
        <row r="328">
          <cell r="G328">
            <v>36.1</v>
          </cell>
          <cell r="H328">
            <v>36.1</v>
          </cell>
        </row>
        <row r="331">
          <cell r="G331">
            <v>10.7</v>
          </cell>
          <cell r="H331">
            <v>10.7</v>
          </cell>
        </row>
        <row r="337">
          <cell r="G337">
            <v>0</v>
          </cell>
          <cell r="H337">
            <v>3</v>
          </cell>
        </row>
        <row r="405">
          <cell r="G405">
            <v>205</v>
          </cell>
          <cell r="H405">
            <v>0</v>
          </cell>
        </row>
        <row r="408">
          <cell r="G408">
            <v>4637.8</v>
          </cell>
          <cell r="H408">
            <v>0</v>
          </cell>
        </row>
        <row r="414">
          <cell r="G414">
            <v>100</v>
          </cell>
          <cell r="H414">
            <v>100</v>
          </cell>
        </row>
        <row r="420">
          <cell r="G420">
            <v>43</v>
          </cell>
          <cell r="H420">
            <v>43</v>
          </cell>
        </row>
        <row r="423">
          <cell r="G423">
            <v>61.4</v>
          </cell>
          <cell r="H423">
            <v>0</v>
          </cell>
        </row>
        <row r="430">
          <cell r="G430">
            <v>100</v>
          </cell>
          <cell r="H430">
            <v>100</v>
          </cell>
        </row>
        <row r="433">
          <cell r="G433">
            <v>231.5</v>
          </cell>
          <cell r="H433">
            <v>231.5</v>
          </cell>
        </row>
        <row r="439">
          <cell r="G439">
            <v>30</v>
          </cell>
          <cell r="H439">
            <v>30</v>
          </cell>
        </row>
        <row r="473">
          <cell r="G473">
            <v>6420.2</v>
          </cell>
          <cell r="H473">
            <v>6544.2</v>
          </cell>
        </row>
        <row r="477">
          <cell r="H477">
            <v>7421</v>
          </cell>
        </row>
        <row r="478">
          <cell r="G478">
            <v>7421</v>
          </cell>
        </row>
        <row r="500">
          <cell r="G500">
            <v>22.6</v>
          </cell>
          <cell r="H500">
            <v>22.6</v>
          </cell>
        </row>
        <row r="507">
          <cell r="G507">
            <v>6184.4</v>
          </cell>
          <cell r="H507">
            <v>6184.4</v>
          </cell>
        </row>
        <row r="512">
          <cell r="G512">
            <v>4797.3</v>
          </cell>
          <cell r="H512">
            <v>4336.5</v>
          </cell>
        </row>
        <row r="517">
          <cell r="G517">
            <v>1935</v>
          </cell>
          <cell r="H517">
            <v>1935</v>
          </cell>
        </row>
        <row r="537">
          <cell r="G537">
            <v>476.4</v>
          </cell>
          <cell r="H537">
            <v>476.4</v>
          </cell>
        </row>
        <row r="541">
          <cell r="G541">
            <v>37969</v>
          </cell>
          <cell r="H541">
            <v>38306.400000000001</v>
          </cell>
        </row>
        <row r="559">
          <cell r="G559">
            <v>2583.1</v>
          </cell>
          <cell r="H559">
            <v>2583.1</v>
          </cell>
        </row>
        <row r="564">
          <cell r="G564">
            <v>32699.7</v>
          </cell>
        </row>
        <row r="565">
          <cell r="H565">
            <v>33093.699999999997</v>
          </cell>
        </row>
        <row r="649">
          <cell r="G649">
            <v>1751.8</v>
          </cell>
          <cell r="H649">
            <v>1846.8</v>
          </cell>
        </row>
        <row r="660">
          <cell r="G660">
            <v>758</v>
          </cell>
          <cell r="H660">
            <v>758</v>
          </cell>
        </row>
        <row r="666">
          <cell r="G666">
            <v>59.199999999999996</v>
          </cell>
          <cell r="H666">
            <v>59.2</v>
          </cell>
        </row>
        <row r="673">
          <cell r="G673">
            <v>14.4</v>
          </cell>
          <cell r="H673">
            <v>14.4</v>
          </cell>
        </row>
        <row r="680">
          <cell r="G680">
            <v>51</v>
          </cell>
          <cell r="H680">
            <v>51</v>
          </cell>
        </row>
        <row r="686">
          <cell r="G686">
            <v>70</v>
          </cell>
          <cell r="H686">
            <v>70</v>
          </cell>
        </row>
        <row r="690">
          <cell r="G690">
            <v>40</v>
          </cell>
          <cell r="H690">
            <v>40</v>
          </cell>
        </row>
        <row r="694">
          <cell r="G694">
            <v>72.5</v>
          </cell>
          <cell r="H694">
            <v>72.5</v>
          </cell>
        </row>
        <row r="698">
          <cell r="G698">
            <v>651.1</v>
          </cell>
          <cell r="H698">
            <v>651.1</v>
          </cell>
        </row>
        <row r="702">
          <cell r="G702">
            <v>2901.9</v>
          </cell>
          <cell r="H702">
            <v>2925.8</v>
          </cell>
        </row>
        <row r="707">
          <cell r="G707">
            <v>337.3</v>
          </cell>
          <cell r="H707">
            <v>337.3</v>
          </cell>
        </row>
        <row r="711">
          <cell r="G711">
            <v>1</v>
          </cell>
          <cell r="H711">
            <v>1</v>
          </cell>
        </row>
        <row r="714">
          <cell r="G714">
            <v>16.100000000000001</v>
          </cell>
          <cell r="H714">
            <v>16.100000000000001</v>
          </cell>
        </row>
        <row r="723">
          <cell r="H723">
            <v>15235.8</v>
          </cell>
        </row>
        <row r="727">
          <cell r="G727">
            <v>3284.8</v>
          </cell>
          <cell r="H727">
            <v>3869</v>
          </cell>
        </row>
        <row r="732">
          <cell r="G732">
            <v>117.80000000000001</v>
          </cell>
          <cell r="H732">
            <v>117.80000000000001</v>
          </cell>
        </row>
        <row r="741">
          <cell r="G741">
            <v>9</v>
          </cell>
          <cell r="H741">
            <v>9</v>
          </cell>
        </row>
        <row r="747">
          <cell r="G747">
            <v>8.4</v>
          </cell>
          <cell r="H747">
            <v>8.4</v>
          </cell>
        </row>
        <row r="751">
          <cell r="H751">
            <v>180</v>
          </cell>
        </row>
        <row r="752">
          <cell r="G752">
            <v>180</v>
          </cell>
        </row>
        <row r="762">
          <cell r="G762">
            <v>15</v>
          </cell>
          <cell r="H762">
            <v>15</v>
          </cell>
        </row>
        <row r="770">
          <cell r="G770">
            <v>137.69999999999999</v>
          </cell>
          <cell r="H770">
            <v>1200</v>
          </cell>
        </row>
        <row r="776">
          <cell r="G776">
            <v>29456.5</v>
          </cell>
        </row>
        <row r="777">
          <cell r="H777">
            <v>0</v>
          </cell>
        </row>
        <row r="787">
          <cell r="G787">
            <v>276</v>
          </cell>
          <cell r="H787">
            <v>276</v>
          </cell>
        </row>
        <row r="810">
          <cell r="G810">
            <v>0</v>
          </cell>
          <cell r="H810">
            <v>21</v>
          </cell>
        </row>
        <row r="816">
          <cell r="G816">
            <v>10.5</v>
          </cell>
          <cell r="H816">
            <v>10.5</v>
          </cell>
        </row>
        <row r="822">
          <cell r="G822">
            <v>40</v>
          </cell>
          <cell r="H822">
            <v>40</v>
          </cell>
        </row>
        <row r="831">
          <cell r="G831">
            <v>3.6</v>
          </cell>
          <cell r="H831">
            <v>3.6</v>
          </cell>
        </row>
        <row r="837">
          <cell r="G837">
            <v>24</v>
          </cell>
          <cell r="H837">
            <v>24</v>
          </cell>
        </row>
        <row r="841">
          <cell r="G841">
            <v>115</v>
          </cell>
          <cell r="H841">
            <v>115</v>
          </cell>
        </row>
        <row r="847">
          <cell r="G847">
            <v>25.8</v>
          </cell>
          <cell r="H847">
            <v>25.8</v>
          </cell>
        </row>
        <row r="853">
          <cell r="G853">
            <v>2</v>
          </cell>
          <cell r="H853">
            <v>2</v>
          </cell>
        </row>
        <row r="898">
          <cell r="G898">
            <v>302.3</v>
          </cell>
          <cell r="H898">
            <v>302.3</v>
          </cell>
        </row>
        <row r="902">
          <cell r="H902">
            <v>1665.6</v>
          </cell>
        </row>
        <row r="904">
          <cell r="G904">
            <v>1665.6</v>
          </cell>
        </row>
        <row r="916">
          <cell r="G916">
            <v>1035</v>
          </cell>
          <cell r="H916">
            <v>1271</v>
          </cell>
        </row>
        <row r="961">
          <cell r="G961">
            <v>2563</v>
          </cell>
          <cell r="H961">
            <v>2563</v>
          </cell>
        </row>
      </sheetData>
      <sheetData sheetId="1">
        <row r="14">
          <cell r="E14">
            <v>7.5</v>
          </cell>
          <cell r="F14">
            <v>0</v>
          </cell>
        </row>
        <row r="16">
          <cell r="E16">
            <v>7678</v>
          </cell>
          <cell r="F16">
            <v>5488.9</v>
          </cell>
        </row>
        <row r="17">
          <cell r="E17">
            <v>127.3</v>
          </cell>
          <cell r="F17">
            <v>127.3</v>
          </cell>
        </row>
        <row r="20">
          <cell r="E20">
            <v>7</v>
          </cell>
          <cell r="F20">
            <v>7</v>
          </cell>
        </row>
        <row r="27">
          <cell r="E27">
            <v>867.59999999999991</v>
          </cell>
          <cell r="F27">
            <v>1365.6</v>
          </cell>
        </row>
        <row r="29">
          <cell r="E29">
            <v>324.10000000000002</v>
          </cell>
          <cell r="F29">
            <v>324.10000000000002</v>
          </cell>
        </row>
        <row r="31">
          <cell r="E31">
            <v>5.2</v>
          </cell>
          <cell r="F31">
            <v>5.2</v>
          </cell>
        </row>
        <row r="36">
          <cell r="E36">
            <v>7</v>
          </cell>
          <cell r="F36">
            <v>0</v>
          </cell>
        </row>
        <row r="38">
          <cell r="E38">
            <v>5831.5</v>
          </cell>
          <cell r="F38">
            <v>3085.2</v>
          </cell>
        </row>
        <row r="43">
          <cell r="E43">
            <v>4576.7</v>
          </cell>
          <cell r="F43">
            <v>4589.7</v>
          </cell>
        </row>
        <row r="45">
          <cell r="E45">
            <v>1670</v>
          </cell>
          <cell r="F45">
            <v>1280</v>
          </cell>
        </row>
        <row r="47">
          <cell r="E47">
            <v>16.7</v>
          </cell>
          <cell r="F47">
            <v>16.7</v>
          </cell>
        </row>
        <row r="49">
          <cell r="E49">
            <v>1.5</v>
          </cell>
          <cell r="F49">
            <v>0</v>
          </cell>
        </row>
        <row r="54">
          <cell r="E54">
            <v>2</v>
          </cell>
          <cell r="F54">
            <v>0</v>
          </cell>
        </row>
        <row r="56">
          <cell r="E56">
            <v>1520.6</v>
          </cell>
          <cell r="F56">
            <v>1524.3</v>
          </cell>
        </row>
        <row r="58">
          <cell r="E58">
            <v>81.599999999999994</v>
          </cell>
          <cell r="F58">
            <v>81.599999999999994</v>
          </cell>
        </row>
        <row r="60">
          <cell r="E60">
            <v>3</v>
          </cell>
          <cell r="F60">
            <v>3</v>
          </cell>
        </row>
        <row r="65">
          <cell r="E65">
            <v>9346.7999999999993</v>
          </cell>
          <cell r="F65">
            <v>9346.7999999999993</v>
          </cell>
        </row>
        <row r="67">
          <cell r="E67">
            <v>120.5</v>
          </cell>
          <cell r="F67">
            <v>120.5</v>
          </cell>
        </row>
        <row r="72">
          <cell r="E72">
            <v>64</v>
          </cell>
          <cell r="F72">
            <v>64</v>
          </cell>
        </row>
        <row r="74">
          <cell r="E74">
            <v>20</v>
          </cell>
          <cell r="F74">
            <v>20</v>
          </cell>
        </row>
        <row r="76">
          <cell r="E76">
            <v>10</v>
          </cell>
          <cell r="F76">
            <v>0</v>
          </cell>
        </row>
        <row r="78">
          <cell r="E78">
            <v>300</v>
          </cell>
        </row>
        <row r="80">
          <cell r="E80">
            <v>30</v>
          </cell>
          <cell r="F80">
            <v>30</v>
          </cell>
        </row>
        <row r="85">
          <cell r="E85">
            <v>28.3</v>
          </cell>
          <cell r="F85">
            <v>28.3</v>
          </cell>
        </row>
        <row r="87">
          <cell r="E87">
            <v>10895.1</v>
          </cell>
          <cell r="F87">
            <v>7895.1</v>
          </cell>
        </row>
        <row r="89">
          <cell r="E89">
            <v>40</v>
          </cell>
          <cell r="F89">
            <v>40</v>
          </cell>
        </row>
        <row r="91">
          <cell r="E91">
            <v>187</v>
          </cell>
          <cell r="F91">
            <v>187</v>
          </cell>
        </row>
        <row r="94">
          <cell r="E94">
            <v>66945.3</v>
          </cell>
          <cell r="F94">
            <v>66945.3</v>
          </cell>
        </row>
        <row r="96">
          <cell r="E96">
            <v>374.1</v>
          </cell>
          <cell r="F96">
            <v>374.1</v>
          </cell>
        </row>
        <row r="101">
          <cell r="E101">
            <v>9742.7000000000007</v>
          </cell>
          <cell r="F101">
            <v>7813</v>
          </cell>
        </row>
        <row r="109">
          <cell r="E109">
            <v>3061</v>
          </cell>
          <cell r="F109">
            <v>2898</v>
          </cell>
        </row>
        <row r="111">
          <cell r="E111">
            <v>161.1</v>
          </cell>
          <cell r="F111">
            <v>152.5</v>
          </cell>
        </row>
        <row r="114">
          <cell r="E114">
            <v>151.80000000000001</v>
          </cell>
          <cell r="F114">
            <v>151.80000000000001</v>
          </cell>
        </row>
        <row r="116">
          <cell r="E116">
            <v>8155.3</v>
          </cell>
          <cell r="F116">
            <v>8387.7999999999993</v>
          </cell>
        </row>
        <row r="118">
          <cell r="E118">
            <v>82.3</v>
          </cell>
          <cell r="F118">
            <v>84.7</v>
          </cell>
        </row>
        <row r="121">
          <cell r="E121">
            <v>927.2</v>
          </cell>
          <cell r="F121">
            <v>927.2</v>
          </cell>
        </row>
        <row r="124">
          <cell r="E124">
            <v>48.8</v>
          </cell>
          <cell r="F124">
            <v>48.8</v>
          </cell>
        </row>
        <row r="126">
          <cell r="E126">
            <v>40</v>
          </cell>
          <cell r="F126">
            <v>40</v>
          </cell>
        </row>
        <row r="129">
          <cell r="E129">
            <v>181856.8</v>
          </cell>
          <cell r="F129">
            <v>181856.8</v>
          </cell>
        </row>
        <row r="132">
          <cell r="E132">
            <v>6671.2</v>
          </cell>
          <cell r="F132">
            <v>6671.2</v>
          </cell>
        </row>
        <row r="137">
          <cell r="E137">
            <v>1986.4</v>
          </cell>
          <cell r="F137">
            <v>1314.8</v>
          </cell>
        </row>
        <row r="140">
          <cell r="E140">
            <v>4697.2</v>
          </cell>
          <cell r="F140">
            <v>8450</v>
          </cell>
        </row>
        <row r="143">
          <cell r="E143">
            <v>145</v>
          </cell>
          <cell r="F143">
            <v>145</v>
          </cell>
        </row>
        <row r="145">
          <cell r="E145">
            <v>8.5</v>
          </cell>
          <cell r="F145">
            <v>8.5</v>
          </cell>
        </row>
        <row r="150">
          <cell r="E150">
            <v>564.6</v>
          </cell>
          <cell r="F150">
            <v>564.6</v>
          </cell>
        </row>
        <row r="153">
          <cell r="E153">
            <v>29.8</v>
          </cell>
          <cell r="F153">
            <v>29.8</v>
          </cell>
        </row>
        <row r="156">
          <cell r="E156">
            <v>19.5</v>
          </cell>
          <cell r="F156">
            <v>19.5</v>
          </cell>
        </row>
        <row r="159">
          <cell r="E159">
            <v>32.5</v>
          </cell>
          <cell r="F159">
            <v>32.5</v>
          </cell>
        </row>
        <row r="164">
          <cell r="E164">
            <v>1756.9</v>
          </cell>
          <cell r="F164">
            <v>1833.9</v>
          </cell>
        </row>
        <row r="166">
          <cell r="E166">
            <v>120</v>
          </cell>
          <cell r="F166">
            <v>120</v>
          </cell>
        </row>
        <row r="168">
          <cell r="E168">
            <v>8.1</v>
          </cell>
          <cell r="F168">
            <v>8.1</v>
          </cell>
        </row>
        <row r="170">
          <cell r="E170">
            <v>1.5</v>
          </cell>
          <cell r="F170">
            <v>1.5</v>
          </cell>
        </row>
        <row r="173">
          <cell r="E173">
            <v>100</v>
          </cell>
          <cell r="F173">
            <v>100</v>
          </cell>
        </row>
        <row r="176">
          <cell r="E176">
            <v>2444.7000000000003</v>
          </cell>
          <cell r="F176">
            <v>3035.5</v>
          </cell>
        </row>
        <row r="178">
          <cell r="E178">
            <v>49</v>
          </cell>
          <cell r="F178">
            <v>49</v>
          </cell>
        </row>
        <row r="180">
          <cell r="E180">
            <v>1.5</v>
          </cell>
          <cell r="F180">
            <v>1.5</v>
          </cell>
        </row>
        <row r="185">
          <cell r="E185">
            <v>1086.5</v>
          </cell>
          <cell r="F185">
            <v>1086.5</v>
          </cell>
        </row>
        <row r="187">
          <cell r="E187">
            <v>838.8</v>
          </cell>
          <cell r="F187">
            <v>838.8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67">
          <cell r="G767">
            <v>518.20000000000005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174"/>
  <sheetViews>
    <sheetView tabSelected="1" workbookViewId="0">
      <selection activeCell="C1" sqref="C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37" customWidth="1"/>
    <col min="9" max="9" width="14" style="2" customWidth="1"/>
    <col min="10" max="16384" width="9.140625" style="2"/>
  </cols>
  <sheetData>
    <row r="1" spans="1:9" ht="108" customHeight="1" x14ac:dyDescent="0.25">
      <c r="D1" s="3"/>
      <c r="E1" s="90" t="s">
        <v>215</v>
      </c>
      <c r="F1" s="90"/>
      <c r="G1" s="90"/>
      <c r="H1" s="90"/>
      <c r="I1" s="90"/>
    </row>
    <row r="2" spans="1:9" ht="15" x14ac:dyDescent="0.25">
      <c r="D2" s="3"/>
      <c r="E2" s="3"/>
      <c r="F2" s="4"/>
      <c r="G2" s="4"/>
      <c r="H2" s="4"/>
    </row>
    <row r="3" spans="1:9" ht="15" x14ac:dyDescent="0.25">
      <c r="D3" s="3"/>
      <c r="E3" s="3"/>
      <c r="F3" s="5"/>
      <c r="G3" s="5"/>
      <c r="H3" s="5"/>
    </row>
    <row r="4" spans="1:9" ht="28.5" customHeight="1" x14ac:dyDescent="0.2">
      <c r="A4" s="93" t="s">
        <v>210</v>
      </c>
      <c r="B4" s="93"/>
      <c r="C4" s="93"/>
      <c r="D4" s="93"/>
      <c r="E4" s="93"/>
      <c r="F4" s="93"/>
      <c r="G4" s="93"/>
      <c r="H4" s="93"/>
    </row>
    <row r="5" spans="1:9" ht="29.25" hidden="1" customHeight="1" x14ac:dyDescent="0.2">
      <c r="A5" s="43"/>
      <c r="B5" s="43"/>
      <c r="C5" s="43"/>
      <c r="D5" s="43"/>
      <c r="E5" s="43"/>
      <c r="F5" s="43"/>
      <c r="G5" s="43"/>
      <c r="H5" s="43"/>
    </row>
    <row r="6" spans="1:9" ht="13.5" x14ac:dyDescent="0.25">
      <c r="G6" s="94" t="s">
        <v>0</v>
      </c>
      <c r="H6" s="95"/>
      <c r="I6" s="95"/>
    </row>
    <row r="7" spans="1:9" ht="15" x14ac:dyDescent="0.25">
      <c r="A7" s="6"/>
      <c r="B7" s="44"/>
      <c r="C7" s="96" t="s">
        <v>1</v>
      </c>
      <c r="D7" s="99" t="s">
        <v>2</v>
      </c>
      <c r="E7" s="100"/>
      <c r="F7" s="100"/>
      <c r="G7" s="101"/>
      <c r="H7" s="102" t="s">
        <v>3</v>
      </c>
      <c r="I7" s="103"/>
    </row>
    <row r="8" spans="1:9" ht="15" customHeight="1" x14ac:dyDescent="0.25">
      <c r="A8" s="7" t="s">
        <v>4</v>
      </c>
      <c r="B8" s="45" t="s">
        <v>5</v>
      </c>
      <c r="C8" s="97"/>
      <c r="D8" s="104" t="s">
        <v>6</v>
      </c>
      <c r="E8" s="106" t="s">
        <v>7</v>
      </c>
      <c r="F8" s="106" t="s">
        <v>8</v>
      </c>
      <c r="G8" s="106" t="s">
        <v>9</v>
      </c>
      <c r="H8" s="91" t="s">
        <v>10</v>
      </c>
      <c r="I8" s="91" t="s">
        <v>182</v>
      </c>
    </row>
    <row r="9" spans="1:9" ht="15" x14ac:dyDescent="0.25">
      <c r="A9" s="7"/>
      <c r="B9" s="46"/>
      <c r="C9" s="98"/>
      <c r="D9" s="105"/>
      <c r="E9" s="106"/>
      <c r="F9" s="106"/>
      <c r="G9" s="106"/>
      <c r="H9" s="92"/>
      <c r="I9" s="92"/>
    </row>
    <row r="10" spans="1:9" ht="45" x14ac:dyDescent="0.25">
      <c r="A10" s="8">
        <v>1</v>
      </c>
      <c r="B10" s="22" t="s">
        <v>11</v>
      </c>
      <c r="C10" s="30" t="s">
        <v>12</v>
      </c>
      <c r="D10" s="16" t="s">
        <v>13</v>
      </c>
      <c r="E10" s="47"/>
      <c r="F10" s="48"/>
      <c r="G10" s="47"/>
      <c r="H10" s="49">
        <f>H11+H15+H19+H22+H27+H32+H35</f>
        <v>32618.6</v>
      </c>
      <c r="I10" s="49">
        <f>I11+I15+I19+I22+I27+I32+I35</f>
        <v>27509.899999999998</v>
      </c>
    </row>
    <row r="11" spans="1:9" ht="60" x14ac:dyDescent="0.25">
      <c r="A11" s="8"/>
      <c r="B11" s="86" t="s">
        <v>14</v>
      </c>
      <c r="C11" s="42" t="s">
        <v>15</v>
      </c>
      <c r="D11" s="16" t="s">
        <v>13</v>
      </c>
      <c r="E11" s="16"/>
      <c r="F11" s="50" t="s">
        <v>183</v>
      </c>
      <c r="G11" s="47"/>
      <c r="H11" s="49">
        <f>H12+H13+H14</f>
        <v>7819.8</v>
      </c>
      <c r="I11" s="49">
        <f>I12+I13+I14</f>
        <v>5623.2</v>
      </c>
    </row>
    <row r="12" spans="1:9" ht="60" x14ac:dyDescent="0.25">
      <c r="A12" s="8">
        <v>2</v>
      </c>
      <c r="B12" s="86" t="s">
        <v>14</v>
      </c>
      <c r="C12" s="42" t="s">
        <v>16</v>
      </c>
      <c r="D12" s="16" t="s">
        <v>13</v>
      </c>
      <c r="E12" s="16" t="s">
        <v>17</v>
      </c>
      <c r="F12" s="50" t="s">
        <v>18</v>
      </c>
      <c r="G12" s="16" t="s">
        <v>19</v>
      </c>
      <c r="H12" s="49">
        <f>SUM('[1]6'!E14)</f>
        <v>7.5</v>
      </c>
      <c r="I12" s="49">
        <f>SUM('[1]6'!F14)</f>
        <v>0</v>
      </c>
    </row>
    <row r="13" spans="1:9" ht="60" x14ac:dyDescent="0.25">
      <c r="A13" s="8">
        <v>3</v>
      </c>
      <c r="B13" s="86" t="s">
        <v>14</v>
      </c>
      <c r="C13" s="42" t="s">
        <v>16</v>
      </c>
      <c r="D13" s="51" t="s">
        <v>13</v>
      </c>
      <c r="E13" s="16" t="s">
        <v>20</v>
      </c>
      <c r="F13" s="50" t="s">
        <v>18</v>
      </c>
      <c r="G13" s="16" t="s">
        <v>19</v>
      </c>
      <c r="H13" s="49">
        <f>SUM('[1]6'!E16)</f>
        <v>7678</v>
      </c>
      <c r="I13" s="49">
        <f>SUM('[1]6'!F16)</f>
        <v>5488.9</v>
      </c>
    </row>
    <row r="14" spans="1:9" ht="60" x14ac:dyDescent="0.25">
      <c r="A14" s="8"/>
      <c r="B14" s="86" t="s">
        <v>14</v>
      </c>
      <c r="C14" s="42" t="s">
        <v>16</v>
      </c>
      <c r="D14" s="51" t="s">
        <v>13</v>
      </c>
      <c r="E14" s="16" t="s">
        <v>20</v>
      </c>
      <c r="F14" s="87" t="s">
        <v>211</v>
      </c>
      <c r="G14" s="16" t="s">
        <v>19</v>
      </c>
      <c r="H14" s="49">
        <f>SUM('[1]6'!E17+'[1]6'!E20)</f>
        <v>134.30000000000001</v>
      </c>
      <c r="I14" s="49">
        <f>SUM('[1]6'!F17+'[1]6'!F20)</f>
        <v>134.30000000000001</v>
      </c>
    </row>
    <row r="15" spans="1:9" ht="66" customHeight="1" x14ac:dyDescent="0.25">
      <c r="A15" s="9" t="s">
        <v>21</v>
      </c>
      <c r="B15" s="86" t="s">
        <v>22</v>
      </c>
      <c r="C15" s="30" t="s">
        <v>23</v>
      </c>
      <c r="D15" s="51" t="s">
        <v>13</v>
      </c>
      <c r="E15" s="16"/>
      <c r="F15" s="50" t="s">
        <v>184</v>
      </c>
      <c r="G15" s="16"/>
      <c r="H15" s="49">
        <f>H16+H17+H18</f>
        <v>1196.8999999999999</v>
      </c>
      <c r="I15" s="49">
        <f>I16+I17+I18</f>
        <v>1694.8999999999999</v>
      </c>
    </row>
    <row r="16" spans="1:9" ht="60" x14ac:dyDescent="0.25">
      <c r="A16" s="8">
        <v>5</v>
      </c>
      <c r="B16" s="86" t="s">
        <v>22</v>
      </c>
      <c r="C16" s="30" t="s">
        <v>24</v>
      </c>
      <c r="D16" s="51" t="s">
        <v>13</v>
      </c>
      <c r="E16" s="16" t="s">
        <v>20</v>
      </c>
      <c r="F16" s="50" t="s">
        <v>185</v>
      </c>
      <c r="G16" s="16" t="s">
        <v>25</v>
      </c>
      <c r="H16" s="49">
        <f>SUM('[1]6'!E27)</f>
        <v>867.59999999999991</v>
      </c>
      <c r="I16" s="49">
        <f>SUM('[1]6'!F27)</f>
        <v>1365.6</v>
      </c>
    </row>
    <row r="17" spans="1:9" ht="60" x14ac:dyDescent="0.25">
      <c r="A17" s="8">
        <v>6</v>
      </c>
      <c r="B17" s="86" t="s">
        <v>22</v>
      </c>
      <c r="C17" s="30" t="s">
        <v>24</v>
      </c>
      <c r="D17" s="51" t="s">
        <v>13</v>
      </c>
      <c r="E17" s="16" t="s">
        <v>20</v>
      </c>
      <c r="F17" s="50" t="s">
        <v>185</v>
      </c>
      <c r="G17" s="16" t="s">
        <v>26</v>
      </c>
      <c r="H17" s="49">
        <f>SUM('[1]6'!E29)</f>
        <v>324.10000000000002</v>
      </c>
      <c r="I17" s="49">
        <f>SUM('[1]6'!F29)</f>
        <v>324.10000000000002</v>
      </c>
    </row>
    <row r="18" spans="1:9" ht="60" x14ac:dyDescent="0.25">
      <c r="A18" s="8">
        <v>7</v>
      </c>
      <c r="B18" s="86" t="s">
        <v>22</v>
      </c>
      <c r="C18" s="30" t="s">
        <v>24</v>
      </c>
      <c r="D18" s="51" t="s">
        <v>13</v>
      </c>
      <c r="E18" s="16" t="s">
        <v>20</v>
      </c>
      <c r="F18" s="50" t="s">
        <v>185</v>
      </c>
      <c r="G18" s="16" t="s">
        <v>27</v>
      </c>
      <c r="H18" s="49">
        <f>SUM('[1]6'!E31)</f>
        <v>5.2</v>
      </c>
      <c r="I18" s="49">
        <f>SUM('[1]6'!F31)</f>
        <v>5.2</v>
      </c>
    </row>
    <row r="19" spans="1:9" ht="60" x14ac:dyDescent="0.25">
      <c r="A19" s="8"/>
      <c r="B19" s="86" t="s">
        <v>28</v>
      </c>
      <c r="C19" s="42" t="s">
        <v>29</v>
      </c>
      <c r="D19" s="51" t="s">
        <v>13</v>
      </c>
      <c r="E19" s="16"/>
      <c r="F19" s="53" t="s">
        <v>186</v>
      </c>
      <c r="G19" s="16"/>
      <c r="H19" s="49">
        <f>H20+H21</f>
        <v>5838.5</v>
      </c>
      <c r="I19" s="49">
        <f>I20+I21</f>
        <v>3085.2</v>
      </c>
    </row>
    <row r="20" spans="1:9" ht="60" x14ac:dyDescent="0.25">
      <c r="A20" s="8">
        <v>8</v>
      </c>
      <c r="B20" s="86" t="s">
        <v>28</v>
      </c>
      <c r="C20" s="42" t="s">
        <v>30</v>
      </c>
      <c r="D20" s="51" t="s">
        <v>13</v>
      </c>
      <c r="E20" s="16" t="s">
        <v>17</v>
      </c>
      <c r="F20" s="53" t="s">
        <v>31</v>
      </c>
      <c r="G20" s="16" t="s">
        <v>19</v>
      </c>
      <c r="H20" s="49">
        <f>SUM('[1]6'!E36)</f>
        <v>7</v>
      </c>
      <c r="I20" s="49">
        <f>SUM('[1]6'!F36)</f>
        <v>0</v>
      </c>
    </row>
    <row r="21" spans="1:9" ht="60" x14ac:dyDescent="0.25">
      <c r="A21" s="8">
        <v>9</v>
      </c>
      <c r="B21" s="86" t="s">
        <v>28</v>
      </c>
      <c r="C21" s="42" t="s">
        <v>30</v>
      </c>
      <c r="D21" s="51" t="s">
        <v>13</v>
      </c>
      <c r="E21" s="16" t="s">
        <v>20</v>
      </c>
      <c r="F21" s="53" t="s">
        <v>31</v>
      </c>
      <c r="G21" s="16" t="s">
        <v>19</v>
      </c>
      <c r="H21" s="49">
        <f>SUM('[1]6'!E38)</f>
        <v>5831.5</v>
      </c>
      <c r="I21" s="49">
        <f>SUM('[1]6'!F38)</f>
        <v>3085.2</v>
      </c>
    </row>
    <row r="22" spans="1:9" ht="75" x14ac:dyDescent="0.25">
      <c r="A22" s="8"/>
      <c r="B22" s="11" t="s">
        <v>32</v>
      </c>
      <c r="C22" s="30" t="s">
        <v>33</v>
      </c>
      <c r="D22" s="51" t="s">
        <v>13</v>
      </c>
      <c r="E22" s="16"/>
      <c r="F22" s="53" t="s">
        <v>187</v>
      </c>
      <c r="G22" s="16"/>
      <c r="H22" s="49">
        <f>H23+H24+H25+H26</f>
        <v>6264.9</v>
      </c>
      <c r="I22" s="49">
        <f>I23+I24+I25+I26</f>
        <v>5886.4</v>
      </c>
    </row>
    <row r="23" spans="1:9" ht="75" x14ac:dyDescent="0.25">
      <c r="A23" s="8"/>
      <c r="B23" s="11" t="s">
        <v>32</v>
      </c>
      <c r="C23" s="30" t="s">
        <v>34</v>
      </c>
      <c r="D23" s="51" t="s">
        <v>13</v>
      </c>
      <c r="E23" s="16" t="s">
        <v>35</v>
      </c>
      <c r="F23" s="50" t="s">
        <v>36</v>
      </c>
      <c r="G23" s="16" t="s">
        <v>25</v>
      </c>
      <c r="H23" s="49">
        <f>SUM('[1]6'!E43)</f>
        <v>4576.7</v>
      </c>
      <c r="I23" s="49">
        <f>SUM('[1]6'!F43)</f>
        <v>4589.7</v>
      </c>
    </row>
    <row r="24" spans="1:9" ht="75" x14ac:dyDescent="0.25">
      <c r="A24" s="8"/>
      <c r="B24" s="11" t="s">
        <v>32</v>
      </c>
      <c r="C24" s="30" t="s">
        <v>34</v>
      </c>
      <c r="D24" s="51" t="s">
        <v>13</v>
      </c>
      <c r="E24" s="16" t="s">
        <v>35</v>
      </c>
      <c r="F24" s="50" t="s">
        <v>36</v>
      </c>
      <c r="G24" s="16" t="s">
        <v>26</v>
      </c>
      <c r="H24" s="49">
        <f>SUM('[1]6'!E45)</f>
        <v>1670</v>
      </c>
      <c r="I24" s="49">
        <f>SUM('[1]6'!F45)</f>
        <v>1280</v>
      </c>
    </row>
    <row r="25" spans="1:9" ht="75" x14ac:dyDescent="0.25">
      <c r="A25" s="8">
        <v>10</v>
      </c>
      <c r="B25" s="11" t="s">
        <v>32</v>
      </c>
      <c r="C25" s="30" t="s">
        <v>34</v>
      </c>
      <c r="D25" s="51" t="s">
        <v>13</v>
      </c>
      <c r="E25" s="16" t="s">
        <v>35</v>
      </c>
      <c r="F25" s="50" t="s">
        <v>36</v>
      </c>
      <c r="G25" s="16" t="s">
        <v>27</v>
      </c>
      <c r="H25" s="49">
        <f>SUM('[1]6'!E47)</f>
        <v>16.7</v>
      </c>
      <c r="I25" s="49">
        <f>SUM('[1]6'!F47)</f>
        <v>16.7</v>
      </c>
    </row>
    <row r="26" spans="1:9" ht="75" x14ac:dyDescent="0.25">
      <c r="A26" s="8">
        <v>11</v>
      </c>
      <c r="B26" s="11" t="s">
        <v>32</v>
      </c>
      <c r="C26" s="30" t="s">
        <v>34</v>
      </c>
      <c r="D26" s="51" t="s">
        <v>13</v>
      </c>
      <c r="E26" s="16" t="s">
        <v>17</v>
      </c>
      <c r="F26" s="50" t="s">
        <v>36</v>
      </c>
      <c r="G26" s="16" t="s">
        <v>26</v>
      </c>
      <c r="H26" s="49">
        <f>SUM('[1]6'!E49)</f>
        <v>1.5</v>
      </c>
      <c r="I26" s="49">
        <f>SUM('[1]6'!F49)</f>
        <v>0</v>
      </c>
    </row>
    <row r="27" spans="1:9" ht="75" x14ac:dyDescent="0.25">
      <c r="A27" s="8">
        <v>12</v>
      </c>
      <c r="B27" s="11" t="s">
        <v>37</v>
      </c>
      <c r="C27" s="30" t="s">
        <v>38</v>
      </c>
      <c r="D27" s="51" t="s">
        <v>13</v>
      </c>
      <c r="E27" s="16"/>
      <c r="F27" s="50" t="s">
        <v>188</v>
      </c>
      <c r="G27" s="16"/>
      <c r="H27" s="49">
        <f>H28+H29+H31+H30</f>
        <v>1607.1999999999998</v>
      </c>
      <c r="I27" s="49">
        <f>I28+I29+I31+I30</f>
        <v>1608.8999999999999</v>
      </c>
    </row>
    <row r="28" spans="1:9" ht="75" x14ac:dyDescent="0.25">
      <c r="A28" s="8"/>
      <c r="B28" s="11" t="s">
        <v>37</v>
      </c>
      <c r="C28" s="30" t="s">
        <v>38</v>
      </c>
      <c r="D28" s="51" t="s">
        <v>13</v>
      </c>
      <c r="E28" s="16" t="s">
        <v>39</v>
      </c>
      <c r="F28" s="50" t="s">
        <v>40</v>
      </c>
      <c r="G28" s="16" t="s">
        <v>25</v>
      </c>
      <c r="H28" s="49">
        <f>SUM('[1]6'!E56)</f>
        <v>1520.6</v>
      </c>
      <c r="I28" s="49">
        <f>SUM('[1]6'!F56)</f>
        <v>1524.3</v>
      </c>
    </row>
    <row r="29" spans="1:9" ht="75" x14ac:dyDescent="0.25">
      <c r="A29" s="8"/>
      <c r="B29" s="11" t="s">
        <v>37</v>
      </c>
      <c r="C29" s="30" t="s">
        <v>38</v>
      </c>
      <c r="D29" s="51" t="s">
        <v>13</v>
      </c>
      <c r="E29" s="16" t="s">
        <v>39</v>
      </c>
      <c r="F29" s="50" t="s">
        <v>40</v>
      </c>
      <c r="G29" s="16" t="s">
        <v>26</v>
      </c>
      <c r="H29" s="49">
        <f>SUM('[1]6'!E58)</f>
        <v>81.599999999999994</v>
      </c>
      <c r="I29" s="49">
        <f>SUM('[1]6'!F58)</f>
        <v>81.599999999999994</v>
      </c>
    </row>
    <row r="30" spans="1:9" ht="75" x14ac:dyDescent="0.25">
      <c r="A30" s="8">
        <v>13</v>
      </c>
      <c r="B30" s="11" t="s">
        <v>37</v>
      </c>
      <c r="C30" s="30" t="s">
        <v>38</v>
      </c>
      <c r="D30" s="51" t="s">
        <v>13</v>
      </c>
      <c r="E30" s="16" t="s">
        <v>39</v>
      </c>
      <c r="F30" s="50" t="s">
        <v>40</v>
      </c>
      <c r="G30" s="16" t="s">
        <v>27</v>
      </c>
      <c r="H30" s="49">
        <f>SUM('[1]6'!E60)</f>
        <v>3</v>
      </c>
      <c r="I30" s="49">
        <f>SUM('[1]6'!F60)</f>
        <v>3</v>
      </c>
    </row>
    <row r="31" spans="1:9" ht="75" x14ac:dyDescent="0.25">
      <c r="A31" s="8">
        <v>14</v>
      </c>
      <c r="B31" s="11" t="s">
        <v>37</v>
      </c>
      <c r="C31" s="30" t="s">
        <v>38</v>
      </c>
      <c r="D31" s="51" t="s">
        <v>13</v>
      </c>
      <c r="E31" s="16" t="s">
        <v>17</v>
      </c>
      <c r="F31" s="50" t="s">
        <v>40</v>
      </c>
      <c r="G31" s="16" t="s">
        <v>26</v>
      </c>
      <c r="H31" s="49">
        <f>SUM('[1]6'!E54)</f>
        <v>2</v>
      </c>
      <c r="I31" s="49">
        <f>SUM('[1]6'!F54)</f>
        <v>0</v>
      </c>
    </row>
    <row r="32" spans="1:9" ht="75" x14ac:dyDescent="0.25">
      <c r="A32" s="8"/>
      <c r="B32" s="11" t="s">
        <v>41</v>
      </c>
      <c r="C32" s="30" t="s">
        <v>42</v>
      </c>
      <c r="D32" s="51" t="s">
        <v>13</v>
      </c>
      <c r="E32" s="16" t="s">
        <v>39</v>
      </c>
      <c r="F32" s="54">
        <v>4260000000</v>
      </c>
      <c r="G32" s="16"/>
      <c r="H32" s="49">
        <f>SUM(H33:H34)</f>
        <v>9467.2999999999993</v>
      </c>
      <c r="I32" s="49">
        <f>SUM(I33:I34)</f>
        <v>9467.2999999999993</v>
      </c>
    </row>
    <row r="33" spans="1:9" ht="75" x14ac:dyDescent="0.25">
      <c r="A33" s="8"/>
      <c r="B33" s="11" t="s">
        <v>41</v>
      </c>
      <c r="C33" s="30" t="s">
        <v>42</v>
      </c>
      <c r="D33" s="51" t="s">
        <v>13</v>
      </c>
      <c r="E33" s="16" t="s">
        <v>39</v>
      </c>
      <c r="F33" s="55" t="s">
        <v>43</v>
      </c>
      <c r="G33" s="16" t="s">
        <v>25</v>
      </c>
      <c r="H33" s="49">
        <f>SUM('[1]6'!E65)</f>
        <v>9346.7999999999993</v>
      </c>
      <c r="I33" s="49">
        <f>SUM('[1]6'!F65)</f>
        <v>9346.7999999999993</v>
      </c>
    </row>
    <row r="34" spans="1:9" ht="75" x14ac:dyDescent="0.25">
      <c r="A34" s="8"/>
      <c r="B34" s="11" t="s">
        <v>41</v>
      </c>
      <c r="C34" s="30" t="s">
        <v>42</v>
      </c>
      <c r="D34" s="51" t="s">
        <v>13</v>
      </c>
      <c r="E34" s="16" t="s">
        <v>39</v>
      </c>
      <c r="F34" s="55" t="s">
        <v>43</v>
      </c>
      <c r="G34" s="16" t="s">
        <v>26</v>
      </c>
      <c r="H34" s="49">
        <f>SUM('[1]6'!E67)</f>
        <v>120.5</v>
      </c>
      <c r="I34" s="49">
        <f>SUM('[1]6'!F67)</f>
        <v>120.5</v>
      </c>
    </row>
    <row r="35" spans="1:9" ht="75" x14ac:dyDescent="0.25">
      <c r="A35" s="8"/>
      <c r="B35" s="12" t="s">
        <v>44</v>
      </c>
      <c r="C35" s="30"/>
      <c r="D35" s="51" t="s">
        <v>13</v>
      </c>
      <c r="E35" s="16"/>
      <c r="F35" s="53" t="s">
        <v>189</v>
      </c>
      <c r="G35" s="16"/>
      <c r="H35" s="49">
        <f>SUM(H36+H37+H38+H39+H40)</f>
        <v>424</v>
      </c>
      <c r="I35" s="49">
        <f>SUM(I36+I37+I38+I39+I40)</f>
        <v>144</v>
      </c>
    </row>
    <row r="36" spans="1:9" ht="75" x14ac:dyDescent="0.25">
      <c r="A36" s="8"/>
      <c r="B36" s="12" t="s">
        <v>44</v>
      </c>
      <c r="C36" s="86" t="s">
        <v>38</v>
      </c>
      <c r="D36" s="51" t="s">
        <v>13</v>
      </c>
      <c r="E36" s="16" t="s">
        <v>35</v>
      </c>
      <c r="F36" s="55" t="s">
        <v>46</v>
      </c>
      <c r="G36" s="16" t="s">
        <v>26</v>
      </c>
      <c r="H36" s="49">
        <f>SUM('[1]6'!E72)</f>
        <v>64</v>
      </c>
      <c r="I36" s="49">
        <f>SUM('[1]6'!F72)</f>
        <v>64</v>
      </c>
    </row>
    <row r="37" spans="1:9" ht="75" x14ac:dyDescent="0.25">
      <c r="A37" s="8"/>
      <c r="B37" s="12" t="s">
        <v>44</v>
      </c>
      <c r="C37" s="86" t="s">
        <v>45</v>
      </c>
      <c r="D37" s="51" t="s">
        <v>13</v>
      </c>
      <c r="E37" s="16" t="s">
        <v>17</v>
      </c>
      <c r="F37" s="55" t="s">
        <v>46</v>
      </c>
      <c r="G37" s="16" t="s">
        <v>26</v>
      </c>
      <c r="H37" s="49">
        <f>SUM('[1]6'!E74)</f>
        <v>20</v>
      </c>
      <c r="I37" s="49">
        <f>SUM('[1]6'!F74)</f>
        <v>20</v>
      </c>
    </row>
    <row r="38" spans="1:9" ht="75" x14ac:dyDescent="0.25">
      <c r="A38" s="8"/>
      <c r="B38" s="12" t="s">
        <v>44</v>
      </c>
      <c r="C38" s="30" t="s">
        <v>190</v>
      </c>
      <c r="D38" s="51" t="s">
        <v>13</v>
      </c>
      <c r="E38" s="16" t="s">
        <v>17</v>
      </c>
      <c r="F38" s="55" t="s">
        <v>46</v>
      </c>
      <c r="G38" s="16" t="s">
        <v>19</v>
      </c>
      <c r="H38" s="49">
        <f>SUM('[1]6'!E76)</f>
        <v>10</v>
      </c>
      <c r="I38" s="49">
        <f>SUM('[1]6'!F76)</f>
        <v>0</v>
      </c>
    </row>
    <row r="39" spans="1:9" ht="75" x14ac:dyDescent="0.25">
      <c r="A39" s="8"/>
      <c r="B39" s="12" t="s">
        <v>44</v>
      </c>
      <c r="C39" s="30" t="s">
        <v>47</v>
      </c>
      <c r="D39" s="51" t="s">
        <v>13</v>
      </c>
      <c r="E39" s="16" t="s">
        <v>20</v>
      </c>
      <c r="F39" s="55" t="s">
        <v>46</v>
      </c>
      <c r="G39" s="16" t="s">
        <v>19</v>
      </c>
      <c r="H39" s="49">
        <f>SUM('[1]6'!E80)</f>
        <v>30</v>
      </c>
      <c r="I39" s="49">
        <f>SUM('[1]6'!F80)</f>
        <v>30</v>
      </c>
    </row>
    <row r="40" spans="1:9" ht="135" x14ac:dyDescent="0.25">
      <c r="A40" s="8"/>
      <c r="B40" s="12" t="s">
        <v>44</v>
      </c>
      <c r="C40" s="30" t="s">
        <v>48</v>
      </c>
      <c r="D40" s="51" t="s">
        <v>13</v>
      </c>
      <c r="E40" s="16" t="s">
        <v>20</v>
      </c>
      <c r="F40" s="55" t="s">
        <v>46</v>
      </c>
      <c r="G40" s="16" t="s">
        <v>26</v>
      </c>
      <c r="H40" s="49">
        <f>SUM('[1]6'!E78)</f>
        <v>300</v>
      </c>
      <c r="I40" s="49">
        <f>SUM('[1]6'!F80)</f>
        <v>30</v>
      </c>
    </row>
    <row r="41" spans="1:9" ht="30" x14ac:dyDescent="0.25">
      <c r="A41" s="8"/>
      <c r="B41" s="56" t="s">
        <v>49</v>
      </c>
      <c r="C41" s="30" t="s">
        <v>38</v>
      </c>
      <c r="D41" s="51" t="s">
        <v>13</v>
      </c>
      <c r="E41" s="16"/>
      <c r="F41" s="53"/>
      <c r="G41" s="16"/>
      <c r="H41" s="49">
        <f>H43+H44+H45+H46+H47+H42</f>
        <v>136.4</v>
      </c>
      <c r="I41" s="49">
        <f>I43+I44+I45+I46+I47+I42</f>
        <v>133.4</v>
      </c>
    </row>
    <row r="42" spans="1:9" ht="75" x14ac:dyDescent="0.25">
      <c r="A42" s="8"/>
      <c r="B42" s="12" t="s">
        <v>50</v>
      </c>
      <c r="C42" s="30" t="s">
        <v>24</v>
      </c>
      <c r="D42" s="51" t="s">
        <v>13</v>
      </c>
      <c r="E42" s="16" t="s">
        <v>17</v>
      </c>
      <c r="F42" s="57" t="s">
        <v>51</v>
      </c>
      <c r="G42" s="10" t="s">
        <v>26</v>
      </c>
      <c r="H42" s="49">
        <f>SUM('[1]8'!G75)</f>
        <v>3</v>
      </c>
      <c r="I42" s="49">
        <f>SUM('[1]8'!H75)</f>
        <v>0</v>
      </c>
    </row>
    <row r="43" spans="1:9" ht="60" x14ac:dyDescent="0.25">
      <c r="A43" s="8"/>
      <c r="B43" s="86" t="s">
        <v>52</v>
      </c>
      <c r="C43" s="30" t="s">
        <v>34</v>
      </c>
      <c r="D43" s="51" t="s">
        <v>13</v>
      </c>
      <c r="E43" s="51" t="s">
        <v>53</v>
      </c>
      <c r="F43" s="58">
        <v>5300100049</v>
      </c>
      <c r="G43" s="10" t="s">
        <v>26</v>
      </c>
      <c r="H43" s="49">
        <f>SUM('[1]8'!G82)</f>
        <v>40</v>
      </c>
      <c r="I43" s="49">
        <f>SUM('[1]8'!H82)</f>
        <v>40</v>
      </c>
    </row>
    <row r="44" spans="1:9" ht="60" x14ac:dyDescent="0.25">
      <c r="A44" s="8"/>
      <c r="B44" s="13" t="s">
        <v>54</v>
      </c>
      <c r="C44" s="30" t="s">
        <v>24</v>
      </c>
      <c r="D44" s="51" t="s">
        <v>13</v>
      </c>
      <c r="E44" s="16" t="s">
        <v>39</v>
      </c>
      <c r="F44" s="58">
        <v>5300100049</v>
      </c>
      <c r="G44" s="16" t="s">
        <v>26</v>
      </c>
      <c r="H44" s="49">
        <f>SUM('[1]8'!G177)</f>
        <v>5</v>
      </c>
      <c r="I44" s="49">
        <f>SUM('[1]8'!H177)</f>
        <v>5</v>
      </c>
    </row>
    <row r="45" spans="1:9" ht="60" x14ac:dyDescent="0.25">
      <c r="A45" s="8"/>
      <c r="B45" s="13" t="s">
        <v>54</v>
      </c>
      <c r="C45" s="42" t="s">
        <v>15</v>
      </c>
      <c r="D45" s="51" t="s">
        <v>13</v>
      </c>
      <c r="E45" s="16" t="s">
        <v>39</v>
      </c>
      <c r="F45" s="58">
        <v>5300100049</v>
      </c>
      <c r="G45" s="16" t="s">
        <v>19</v>
      </c>
      <c r="H45" s="49">
        <f>SUM('[1]8'!G180)</f>
        <v>30</v>
      </c>
      <c r="I45" s="49">
        <f>SUM('[1]8'!H180)</f>
        <v>30</v>
      </c>
    </row>
    <row r="46" spans="1:9" ht="75" x14ac:dyDescent="0.25">
      <c r="A46" s="8"/>
      <c r="B46" s="22" t="s">
        <v>55</v>
      </c>
      <c r="C46" s="30" t="s">
        <v>38</v>
      </c>
      <c r="D46" s="51" t="s">
        <v>13</v>
      </c>
      <c r="E46" s="16" t="s">
        <v>39</v>
      </c>
      <c r="F46" s="57" t="s">
        <v>56</v>
      </c>
      <c r="G46" s="16" t="s">
        <v>26</v>
      </c>
      <c r="H46" s="49">
        <f>SUM('[1]8'!G165)</f>
        <v>40.4</v>
      </c>
      <c r="I46" s="49">
        <f>SUM('[1]8'!H165)</f>
        <v>40.4</v>
      </c>
    </row>
    <row r="47" spans="1:9" ht="60" x14ac:dyDescent="0.25">
      <c r="A47" s="8"/>
      <c r="B47" s="11" t="s">
        <v>57</v>
      </c>
      <c r="C47" s="42" t="s">
        <v>30</v>
      </c>
      <c r="D47" s="51" t="s">
        <v>13</v>
      </c>
      <c r="E47" s="16" t="s">
        <v>39</v>
      </c>
      <c r="F47" s="59">
        <v>5600100055</v>
      </c>
      <c r="G47" s="16" t="s">
        <v>19</v>
      </c>
      <c r="H47" s="49">
        <f>SUM('[1]8'!G171)</f>
        <v>18</v>
      </c>
      <c r="I47" s="49">
        <f>SUM('[1]8'!H171)</f>
        <v>18</v>
      </c>
    </row>
    <row r="48" spans="1:9" ht="15.75" x14ac:dyDescent="0.25">
      <c r="A48" s="8"/>
      <c r="B48" s="60" t="s">
        <v>60</v>
      </c>
      <c r="C48" s="61"/>
      <c r="D48" s="34" t="s">
        <v>13</v>
      </c>
      <c r="E48" s="34"/>
      <c r="F48" s="62"/>
      <c r="G48" s="34"/>
      <c r="H48" s="63">
        <f>H10+H41</f>
        <v>32755</v>
      </c>
      <c r="I48" s="63">
        <f>I10+I41</f>
        <v>27643.3</v>
      </c>
    </row>
    <row r="49" spans="1:9" ht="45" x14ac:dyDescent="0.25">
      <c r="A49" s="8"/>
      <c r="B49" s="22" t="s">
        <v>61</v>
      </c>
      <c r="C49" s="64"/>
      <c r="D49" s="16" t="s">
        <v>62</v>
      </c>
      <c r="E49" s="16" t="s">
        <v>63</v>
      </c>
      <c r="F49" s="65" t="s">
        <v>64</v>
      </c>
      <c r="G49" s="16"/>
      <c r="H49" s="66">
        <f>H50+H58+H68+H73+H78+H89</f>
        <v>303258.5</v>
      </c>
      <c r="I49" s="66">
        <f>I50+I58+I68+I73+I78+I89</f>
        <v>309324.5</v>
      </c>
    </row>
    <row r="50" spans="1:9" ht="60" x14ac:dyDescent="0.25">
      <c r="A50" s="8"/>
      <c r="B50" s="11" t="s">
        <v>65</v>
      </c>
      <c r="C50" s="18" t="s">
        <v>66</v>
      </c>
      <c r="D50" s="40" t="s">
        <v>62</v>
      </c>
      <c r="E50" s="40" t="s">
        <v>63</v>
      </c>
      <c r="F50" s="67" t="s">
        <v>191</v>
      </c>
      <c r="G50" s="40"/>
      <c r="H50" s="66">
        <f>H51+H55+H56+H57</f>
        <v>78469.8</v>
      </c>
      <c r="I50" s="66">
        <f>I51+I55+I56+I57</f>
        <v>75469.8</v>
      </c>
    </row>
    <row r="51" spans="1:9" ht="60" x14ac:dyDescent="0.25">
      <c r="A51" s="8"/>
      <c r="B51" s="11" t="s">
        <v>65</v>
      </c>
      <c r="C51" s="18" t="s">
        <v>66</v>
      </c>
      <c r="D51" s="40" t="s">
        <v>62</v>
      </c>
      <c r="E51" s="40" t="s">
        <v>67</v>
      </c>
      <c r="F51" s="67" t="s">
        <v>192</v>
      </c>
      <c r="G51" s="40"/>
      <c r="H51" s="49">
        <f>H52+H53+H54</f>
        <v>11110.4</v>
      </c>
      <c r="I51" s="49">
        <f>I52+I53+I54</f>
        <v>8110.4000000000005</v>
      </c>
    </row>
    <row r="52" spans="1:9" ht="60" x14ac:dyDescent="0.25">
      <c r="A52" s="8"/>
      <c r="B52" s="11" t="s">
        <v>65</v>
      </c>
      <c r="C52" s="18" t="s">
        <v>66</v>
      </c>
      <c r="D52" s="40" t="s">
        <v>62</v>
      </c>
      <c r="E52" s="40" t="s">
        <v>67</v>
      </c>
      <c r="F52" s="67" t="s">
        <v>192</v>
      </c>
      <c r="G52" s="40" t="s">
        <v>25</v>
      </c>
      <c r="H52" s="68">
        <f>SUM('[1]6'!E85)</f>
        <v>28.3</v>
      </c>
      <c r="I52" s="68">
        <f>SUM('[1]6'!F85)</f>
        <v>28.3</v>
      </c>
    </row>
    <row r="53" spans="1:9" ht="60" x14ac:dyDescent="0.25">
      <c r="A53" s="8"/>
      <c r="B53" s="11" t="s">
        <v>65</v>
      </c>
      <c r="C53" s="18" t="s">
        <v>66</v>
      </c>
      <c r="D53" s="40" t="s">
        <v>62</v>
      </c>
      <c r="E53" s="40" t="s">
        <v>67</v>
      </c>
      <c r="F53" s="67" t="s">
        <v>192</v>
      </c>
      <c r="G53" s="40" t="s">
        <v>26</v>
      </c>
      <c r="H53" s="68">
        <f>SUM('[1]6'!E87)</f>
        <v>10895.1</v>
      </c>
      <c r="I53" s="68">
        <f>SUM('[1]6'!F87)</f>
        <v>7895.1</v>
      </c>
    </row>
    <row r="54" spans="1:9" ht="60" x14ac:dyDescent="0.25">
      <c r="A54" s="8"/>
      <c r="B54" s="11" t="s">
        <v>65</v>
      </c>
      <c r="C54" s="18" t="s">
        <v>68</v>
      </c>
      <c r="D54" s="40" t="s">
        <v>62</v>
      </c>
      <c r="E54" s="40" t="s">
        <v>67</v>
      </c>
      <c r="F54" s="67" t="s">
        <v>192</v>
      </c>
      <c r="G54" s="40" t="s">
        <v>27</v>
      </c>
      <c r="H54" s="68">
        <f>SUM('[1]6'!E91)</f>
        <v>187</v>
      </c>
      <c r="I54" s="68">
        <f>SUM('[1]6'!F91)</f>
        <v>187</v>
      </c>
    </row>
    <row r="55" spans="1:9" ht="60.75" x14ac:dyDescent="0.3">
      <c r="A55" s="14"/>
      <c r="B55" s="11" t="s">
        <v>65</v>
      </c>
      <c r="C55" s="18" t="s">
        <v>66</v>
      </c>
      <c r="D55" s="40" t="s">
        <v>62</v>
      </c>
      <c r="E55" s="40" t="s">
        <v>67</v>
      </c>
      <c r="F55" s="67" t="s">
        <v>69</v>
      </c>
      <c r="G55" s="40" t="s">
        <v>25</v>
      </c>
      <c r="H55" s="68">
        <f>SUM('[1]6'!E94)</f>
        <v>66945.3</v>
      </c>
      <c r="I55" s="68">
        <f>SUM('[1]6'!F94)</f>
        <v>66945.3</v>
      </c>
    </row>
    <row r="56" spans="1:9" ht="60" x14ac:dyDescent="0.25">
      <c r="A56" s="15"/>
      <c r="B56" s="11" t="s">
        <v>65</v>
      </c>
      <c r="C56" s="18" t="s">
        <v>66</v>
      </c>
      <c r="D56" s="16" t="s">
        <v>62</v>
      </c>
      <c r="E56" s="16" t="s">
        <v>67</v>
      </c>
      <c r="F56" s="53" t="s">
        <v>69</v>
      </c>
      <c r="G56" s="16" t="s">
        <v>26</v>
      </c>
      <c r="H56" s="49">
        <f>SUM('[1]6'!E96)</f>
        <v>374.1</v>
      </c>
      <c r="I56" s="49">
        <f>SUM('[1]6'!F96)</f>
        <v>374.1</v>
      </c>
    </row>
    <row r="57" spans="1:9" ht="60" x14ac:dyDescent="0.25">
      <c r="A57" s="17"/>
      <c r="B57" s="11" t="s">
        <v>65</v>
      </c>
      <c r="C57" s="18" t="s">
        <v>66</v>
      </c>
      <c r="D57" s="40" t="s">
        <v>62</v>
      </c>
      <c r="E57" s="40" t="s">
        <v>17</v>
      </c>
      <c r="F57" s="67" t="s">
        <v>192</v>
      </c>
      <c r="G57" s="40" t="s">
        <v>26</v>
      </c>
      <c r="H57" s="68">
        <f>SUM('[1]6'!E89)</f>
        <v>40</v>
      </c>
      <c r="I57" s="68">
        <f>SUM('[1]6'!F89)</f>
        <v>40</v>
      </c>
    </row>
    <row r="58" spans="1:9" ht="60" x14ac:dyDescent="0.3">
      <c r="A58" s="19">
        <v>25</v>
      </c>
      <c r="B58" s="11" t="s">
        <v>70</v>
      </c>
      <c r="C58" s="18" t="s">
        <v>71</v>
      </c>
      <c r="D58" s="40" t="s">
        <v>62</v>
      </c>
      <c r="E58" s="40" t="s">
        <v>63</v>
      </c>
      <c r="F58" s="69" t="s">
        <v>193</v>
      </c>
      <c r="G58" s="40"/>
      <c r="H58" s="68">
        <f>H59+H60+H61+H63+H64+H65+H66+H67</f>
        <v>210898.2</v>
      </c>
      <c r="I58" s="68">
        <f>I59+I60+I61+I63+I64+I65+I66+I67+I62</f>
        <v>216215.19999999998</v>
      </c>
    </row>
    <row r="59" spans="1:9" ht="60" x14ac:dyDescent="0.25">
      <c r="A59" s="20">
        <v>26</v>
      </c>
      <c r="B59" s="11" t="s">
        <v>70</v>
      </c>
      <c r="C59" s="18" t="s">
        <v>71</v>
      </c>
      <c r="D59" s="16" t="s">
        <v>62</v>
      </c>
      <c r="E59" s="16" t="s">
        <v>72</v>
      </c>
      <c r="F59" s="65" t="s">
        <v>194</v>
      </c>
      <c r="G59" s="16" t="s">
        <v>19</v>
      </c>
      <c r="H59" s="68">
        <f>SUM('[1]6'!E101)</f>
        <v>9742.7000000000007</v>
      </c>
      <c r="I59" s="68">
        <f>SUM('[1]6'!F101)</f>
        <v>7813</v>
      </c>
    </row>
    <row r="60" spans="1:9" ht="60" x14ac:dyDescent="0.25">
      <c r="A60" s="21"/>
      <c r="B60" s="11" t="s">
        <v>70</v>
      </c>
      <c r="C60" s="18" t="s">
        <v>71</v>
      </c>
      <c r="D60" s="16" t="s">
        <v>62</v>
      </c>
      <c r="E60" s="16" t="s">
        <v>17</v>
      </c>
      <c r="F60" s="65" t="s">
        <v>194</v>
      </c>
      <c r="G60" s="16" t="s">
        <v>19</v>
      </c>
      <c r="H60" s="68">
        <f>SUM('[1]6'!E126)</f>
        <v>40</v>
      </c>
      <c r="I60" s="68">
        <f>SUM('[1]6'!F126)</f>
        <v>40</v>
      </c>
    </row>
    <row r="61" spans="1:9" ht="60" x14ac:dyDescent="0.25">
      <c r="A61" s="21"/>
      <c r="B61" s="11" t="s">
        <v>70</v>
      </c>
      <c r="C61" s="18" t="s">
        <v>71</v>
      </c>
      <c r="D61" s="16" t="s">
        <v>62</v>
      </c>
      <c r="E61" s="16" t="s">
        <v>72</v>
      </c>
      <c r="F61" s="65" t="s">
        <v>73</v>
      </c>
      <c r="G61" s="16" t="s">
        <v>19</v>
      </c>
      <c r="H61" s="49">
        <f>SUM('[1]6'!E129)</f>
        <v>181856.8</v>
      </c>
      <c r="I61" s="49">
        <f>SUM('[1]6'!F129)</f>
        <v>181856.8</v>
      </c>
    </row>
    <row r="62" spans="1:9" ht="60" x14ac:dyDescent="0.25">
      <c r="A62" s="21">
        <v>27</v>
      </c>
      <c r="B62" s="11" t="s">
        <v>70</v>
      </c>
      <c r="C62" s="18" t="s">
        <v>71</v>
      </c>
      <c r="D62" s="16" t="s">
        <v>62</v>
      </c>
      <c r="E62" s="16" t="s">
        <v>72</v>
      </c>
      <c r="F62" s="65" t="s">
        <v>212</v>
      </c>
      <c r="G62" s="16" t="s">
        <v>19</v>
      </c>
      <c r="H62" s="49">
        <f>SUM('[1]8'!G230)</f>
        <v>0</v>
      </c>
      <c r="I62" s="49">
        <f>SUM('[1]8'!H231+'[1]8'!H235)</f>
        <v>7183.4</v>
      </c>
    </row>
    <row r="63" spans="1:9" ht="60" x14ac:dyDescent="0.25">
      <c r="A63" s="21">
        <v>28</v>
      </c>
      <c r="B63" s="11" t="s">
        <v>70</v>
      </c>
      <c r="C63" s="18" t="s">
        <v>71</v>
      </c>
      <c r="D63" s="16" t="s">
        <v>62</v>
      </c>
      <c r="E63" s="16" t="s">
        <v>72</v>
      </c>
      <c r="F63" s="65" t="s">
        <v>74</v>
      </c>
      <c r="G63" s="16" t="s">
        <v>19</v>
      </c>
      <c r="H63" s="49">
        <f>SUM('[1]6'!E109+'[1]6'!E111)</f>
        <v>3222.1</v>
      </c>
      <c r="I63" s="49">
        <f>SUM('[1]6'!F109+'[1]6'!F111)</f>
        <v>3050.5</v>
      </c>
    </row>
    <row r="64" spans="1:9" ht="60" x14ac:dyDescent="0.25">
      <c r="A64" s="21">
        <v>29</v>
      </c>
      <c r="B64" s="11" t="s">
        <v>70</v>
      </c>
      <c r="C64" s="18" t="s">
        <v>71</v>
      </c>
      <c r="D64" s="16" t="s">
        <v>62</v>
      </c>
      <c r="E64" s="16" t="s">
        <v>72</v>
      </c>
      <c r="F64" s="70">
        <v>4320173180</v>
      </c>
      <c r="G64" s="16" t="s">
        <v>19</v>
      </c>
      <c r="H64" s="49">
        <f>SUM('[1]6'!E114)</f>
        <v>151.80000000000001</v>
      </c>
      <c r="I64" s="49">
        <f>SUM('[1]6'!F114)</f>
        <v>151.80000000000001</v>
      </c>
    </row>
    <row r="65" spans="1:9" ht="60" x14ac:dyDescent="0.25">
      <c r="A65" s="21">
        <v>30</v>
      </c>
      <c r="B65" s="11" t="s">
        <v>70</v>
      </c>
      <c r="C65" s="18" t="s">
        <v>71</v>
      </c>
      <c r="D65" s="16" t="s">
        <v>62</v>
      </c>
      <c r="E65" s="16" t="s">
        <v>72</v>
      </c>
      <c r="F65" s="70" t="s">
        <v>181</v>
      </c>
      <c r="G65" s="16" t="s">
        <v>19</v>
      </c>
      <c r="H65" s="49">
        <f>SUM('[1]6'!E116+'[1]6'!E118)</f>
        <v>8237.6</v>
      </c>
      <c r="I65" s="49">
        <f>SUM('[1]6'!F116+'[1]6'!F118)</f>
        <v>8472.5</v>
      </c>
    </row>
    <row r="66" spans="1:9" ht="60" x14ac:dyDescent="0.25">
      <c r="A66" s="8">
        <v>31</v>
      </c>
      <c r="B66" s="11" t="s">
        <v>70</v>
      </c>
      <c r="C66" s="18" t="s">
        <v>71</v>
      </c>
      <c r="D66" s="16" t="s">
        <v>62</v>
      </c>
      <c r="E66" s="16" t="s">
        <v>72</v>
      </c>
      <c r="F66" s="71" t="s">
        <v>75</v>
      </c>
      <c r="G66" s="16" t="s">
        <v>19</v>
      </c>
      <c r="H66" s="49">
        <f>SUM('[1]6'!E121+'[1]6'!E124)</f>
        <v>976</v>
      </c>
      <c r="I66" s="49">
        <f>SUM('[1]6'!F121+'[1]6'!F124)</f>
        <v>976</v>
      </c>
    </row>
    <row r="67" spans="1:9" ht="60" x14ac:dyDescent="0.25">
      <c r="A67" s="8">
        <v>32</v>
      </c>
      <c r="B67" s="11" t="s">
        <v>70</v>
      </c>
      <c r="C67" s="18" t="s">
        <v>71</v>
      </c>
      <c r="D67" s="16" t="s">
        <v>62</v>
      </c>
      <c r="E67" s="16" t="s">
        <v>76</v>
      </c>
      <c r="F67" s="65" t="s">
        <v>195</v>
      </c>
      <c r="G67" s="16" t="s">
        <v>19</v>
      </c>
      <c r="H67" s="49">
        <f>SUM('[1]6'!E132)</f>
        <v>6671.2</v>
      </c>
      <c r="I67" s="49">
        <f>SUM('[1]6'!F132)</f>
        <v>6671.2</v>
      </c>
    </row>
    <row r="68" spans="1:9" ht="60" x14ac:dyDescent="0.25">
      <c r="A68" s="8"/>
      <c r="B68" s="11" t="s">
        <v>77</v>
      </c>
      <c r="C68" s="18" t="s">
        <v>78</v>
      </c>
      <c r="D68" s="16" t="s">
        <v>62</v>
      </c>
      <c r="E68" s="16" t="s">
        <v>35</v>
      </c>
      <c r="F68" s="65" t="s">
        <v>196</v>
      </c>
      <c r="G68" s="16"/>
      <c r="H68" s="49">
        <f>H69+H71+H72+H70</f>
        <v>6837.1</v>
      </c>
      <c r="I68" s="49">
        <f>I69+I71+I72+I70</f>
        <v>9918.2999999999993</v>
      </c>
    </row>
    <row r="69" spans="1:9" ht="60" x14ac:dyDescent="0.25">
      <c r="A69" s="8"/>
      <c r="B69" s="11" t="s">
        <v>77</v>
      </c>
      <c r="C69" s="18" t="s">
        <v>78</v>
      </c>
      <c r="D69" s="16" t="s">
        <v>62</v>
      </c>
      <c r="E69" s="16" t="s">
        <v>35</v>
      </c>
      <c r="F69" s="65" t="s">
        <v>79</v>
      </c>
      <c r="G69" s="16" t="s">
        <v>19</v>
      </c>
      <c r="H69" s="49">
        <f>SUM('[1]6'!E137)</f>
        <v>1986.4</v>
      </c>
      <c r="I69" s="49">
        <f>SUM('[1]6'!F137)</f>
        <v>1314.8</v>
      </c>
    </row>
    <row r="70" spans="1:9" ht="60" x14ac:dyDescent="0.25">
      <c r="A70" s="8"/>
      <c r="B70" s="11" t="s">
        <v>77</v>
      </c>
      <c r="C70" s="18" t="s">
        <v>78</v>
      </c>
      <c r="D70" s="16" t="s">
        <v>62</v>
      </c>
      <c r="E70" s="16" t="s">
        <v>35</v>
      </c>
      <c r="F70" s="72">
        <v>4330142400</v>
      </c>
      <c r="G70" s="16" t="s">
        <v>19</v>
      </c>
      <c r="H70" s="49">
        <f>SUM('[1]6'!E140)</f>
        <v>4697.2</v>
      </c>
      <c r="I70" s="49">
        <f>SUM('[1]6'!F140)</f>
        <v>8450</v>
      </c>
    </row>
    <row r="71" spans="1:9" ht="60" x14ac:dyDescent="0.25">
      <c r="A71" s="8"/>
      <c r="B71" s="11" t="s">
        <v>77</v>
      </c>
      <c r="C71" s="18" t="s">
        <v>78</v>
      </c>
      <c r="D71" s="16" t="s">
        <v>62</v>
      </c>
      <c r="E71" s="16" t="s">
        <v>35</v>
      </c>
      <c r="F71" s="65" t="s">
        <v>80</v>
      </c>
      <c r="G71" s="16" t="s">
        <v>19</v>
      </c>
      <c r="H71" s="49">
        <f>SUM('[1]6'!E143)</f>
        <v>145</v>
      </c>
      <c r="I71" s="49">
        <f>SUM('[1]6'!F143)</f>
        <v>145</v>
      </c>
    </row>
    <row r="72" spans="1:9" ht="60" x14ac:dyDescent="0.25">
      <c r="A72" s="38"/>
      <c r="B72" s="11" t="s">
        <v>77</v>
      </c>
      <c r="C72" s="18" t="s">
        <v>78</v>
      </c>
      <c r="D72" s="16" t="s">
        <v>62</v>
      </c>
      <c r="E72" s="16" t="s">
        <v>17</v>
      </c>
      <c r="F72" s="65" t="s">
        <v>79</v>
      </c>
      <c r="G72" s="16" t="s">
        <v>19</v>
      </c>
      <c r="H72" s="49">
        <f>SUM('[1]6'!E145)</f>
        <v>8.5</v>
      </c>
      <c r="I72" s="49">
        <f>SUM('[1]6'!F145)</f>
        <v>8.5</v>
      </c>
    </row>
    <row r="73" spans="1:9" ht="60" x14ac:dyDescent="0.25">
      <c r="A73" s="8"/>
      <c r="B73" s="22" t="s">
        <v>81</v>
      </c>
      <c r="C73" s="30" t="s">
        <v>82</v>
      </c>
      <c r="D73" s="16" t="s">
        <v>62</v>
      </c>
      <c r="E73" s="16" t="s">
        <v>83</v>
      </c>
      <c r="F73" s="65" t="s">
        <v>197</v>
      </c>
      <c r="G73" s="16"/>
      <c r="H73" s="49">
        <f>H74+H75+H76+H77</f>
        <v>646.4</v>
      </c>
      <c r="I73" s="49">
        <f>I74+I75+I76+I77</f>
        <v>646.4</v>
      </c>
    </row>
    <row r="74" spans="1:9" ht="60" x14ac:dyDescent="0.25">
      <c r="A74" s="8"/>
      <c r="B74" s="22" t="s">
        <v>81</v>
      </c>
      <c r="C74" s="18" t="s">
        <v>71</v>
      </c>
      <c r="D74" s="16" t="s">
        <v>62</v>
      </c>
      <c r="E74" s="16" t="s">
        <v>83</v>
      </c>
      <c r="F74" s="52" t="s">
        <v>84</v>
      </c>
      <c r="G74" s="16" t="s">
        <v>19</v>
      </c>
      <c r="H74" s="49">
        <f>SUM('[1]6'!E150)</f>
        <v>564.6</v>
      </c>
      <c r="I74" s="49">
        <f>SUM('[1]6'!F150)</f>
        <v>564.6</v>
      </c>
    </row>
    <row r="75" spans="1:9" ht="60" x14ac:dyDescent="0.25">
      <c r="A75" s="8">
        <v>33</v>
      </c>
      <c r="B75" s="22" t="s">
        <v>81</v>
      </c>
      <c r="C75" s="18" t="s">
        <v>71</v>
      </c>
      <c r="D75" s="16" t="s">
        <v>62</v>
      </c>
      <c r="E75" s="16" t="s">
        <v>83</v>
      </c>
      <c r="F75" s="52" t="s">
        <v>84</v>
      </c>
      <c r="G75" s="16" t="s">
        <v>19</v>
      </c>
      <c r="H75" s="49">
        <f>SUM('[1]6'!E153)</f>
        <v>29.8</v>
      </c>
      <c r="I75" s="49">
        <f>SUM('[1]6'!F153)</f>
        <v>29.8</v>
      </c>
    </row>
    <row r="76" spans="1:9" ht="60" x14ac:dyDescent="0.25">
      <c r="A76" s="8"/>
      <c r="B76" s="22" t="s">
        <v>81</v>
      </c>
      <c r="C76" s="18" t="s">
        <v>71</v>
      </c>
      <c r="D76" s="16" t="s">
        <v>62</v>
      </c>
      <c r="E76" s="16" t="s">
        <v>83</v>
      </c>
      <c r="F76" s="52" t="s">
        <v>198</v>
      </c>
      <c r="G76" s="16" t="s">
        <v>19</v>
      </c>
      <c r="H76" s="49">
        <f>SUM('[1]6'!E156)</f>
        <v>19.5</v>
      </c>
      <c r="I76" s="49">
        <f>SUM('[1]6'!F156)</f>
        <v>19.5</v>
      </c>
    </row>
    <row r="77" spans="1:9" ht="60" x14ac:dyDescent="0.25">
      <c r="A77" s="8">
        <v>34</v>
      </c>
      <c r="B77" s="22" t="s">
        <v>81</v>
      </c>
      <c r="C77" s="18" t="s">
        <v>78</v>
      </c>
      <c r="D77" s="16" t="s">
        <v>62</v>
      </c>
      <c r="E77" s="16" t="s">
        <v>83</v>
      </c>
      <c r="F77" s="52" t="s">
        <v>199</v>
      </c>
      <c r="G77" s="16" t="s">
        <v>19</v>
      </c>
      <c r="H77" s="49">
        <f>SUM('[1]6'!E159)</f>
        <v>32.5</v>
      </c>
      <c r="I77" s="49">
        <f>SUM('[1]6'!F159)</f>
        <v>32.5</v>
      </c>
    </row>
    <row r="78" spans="1:9" ht="60" x14ac:dyDescent="0.25">
      <c r="A78" s="8"/>
      <c r="B78" s="11" t="s">
        <v>85</v>
      </c>
      <c r="C78" s="30"/>
      <c r="D78" s="16" t="s">
        <v>62</v>
      </c>
      <c r="E78" s="16" t="s">
        <v>53</v>
      </c>
      <c r="F78" s="65" t="s">
        <v>200</v>
      </c>
      <c r="G78" s="16"/>
      <c r="H78" s="49">
        <f>H79+H84+H85</f>
        <v>4481.7000000000007</v>
      </c>
      <c r="I78" s="49">
        <f>I79+I84+I85</f>
        <v>5149.5</v>
      </c>
    </row>
    <row r="79" spans="1:9" ht="60" x14ac:dyDescent="0.25">
      <c r="A79" s="8"/>
      <c r="B79" s="11" t="s">
        <v>85</v>
      </c>
      <c r="C79" s="18" t="s">
        <v>86</v>
      </c>
      <c r="D79" s="16" t="s">
        <v>62</v>
      </c>
      <c r="E79" s="16" t="s">
        <v>53</v>
      </c>
      <c r="F79" s="65" t="s">
        <v>87</v>
      </c>
      <c r="G79" s="16"/>
      <c r="H79" s="49">
        <f>H80+H81+H82+H83</f>
        <v>1886.5</v>
      </c>
      <c r="I79" s="49">
        <f>I80+I81+I82+I83</f>
        <v>1963.5</v>
      </c>
    </row>
    <row r="80" spans="1:9" ht="60" x14ac:dyDescent="0.25">
      <c r="A80" s="8">
        <v>35</v>
      </c>
      <c r="B80" s="11" t="s">
        <v>85</v>
      </c>
      <c r="C80" s="18" t="s">
        <v>86</v>
      </c>
      <c r="D80" s="16" t="s">
        <v>62</v>
      </c>
      <c r="E80" s="16" t="s">
        <v>53</v>
      </c>
      <c r="F80" s="65" t="s">
        <v>87</v>
      </c>
      <c r="G80" s="16" t="s">
        <v>25</v>
      </c>
      <c r="H80" s="49">
        <f>SUM('[1]6'!E164)</f>
        <v>1756.9</v>
      </c>
      <c r="I80" s="49">
        <f>SUM('[1]6'!F164)</f>
        <v>1833.9</v>
      </c>
    </row>
    <row r="81" spans="1:9" ht="60" x14ac:dyDescent="0.25">
      <c r="A81" s="8"/>
      <c r="B81" s="11" t="s">
        <v>85</v>
      </c>
      <c r="C81" s="18" t="s">
        <v>86</v>
      </c>
      <c r="D81" s="16" t="s">
        <v>62</v>
      </c>
      <c r="E81" s="16" t="s">
        <v>53</v>
      </c>
      <c r="F81" s="65" t="s">
        <v>87</v>
      </c>
      <c r="G81" s="16" t="s">
        <v>26</v>
      </c>
      <c r="H81" s="49">
        <f>SUM('[1]6'!E166)</f>
        <v>120</v>
      </c>
      <c r="I81" s="49">
        <f>SUM('[1]6'!F166)</f>
        <v>120</v>
      </c>
    </row>
    <row r="82" spans="1:9" ht="60" x14ac:dyDescent="0.25">
      <c r="A82" s="8"/>
      <c r="B82" s="11" t="s">
        <v>85</v>
      </c>
      <c r="C82" s="18" t="s">
        <v>86</v>
      </c>
      <c r="D82" s="16" t="s">
        <v>62</v>
      </c>
      <c r="E82" s="16" t="s">
        <v>53</v>
      </c>
      <c r="F82" s="65" t="s">
        <v>87</v>
      </c>
      <c r="G82" s="16" t="s">
        <v>27</v>
      </c>
      <c r="H82" s="49">
        <f>SUM('[1]6'!E168)</f>
        <v>8.1</v>
      </c>
      <c r="I82" s="49">
        <f>SUM('[1]6'!F168)</f>
        <v>8.1</v>
      </c>
    </row>
    <row r="83" spans="1:9" ht="60" x14ac:dyDescent="0.25">
      <c r="A83" s="8"/>
      <c r="B83" s="11" t="s">
        <v>85</v>
      </c>
      <c r="C83" s="18" t="s">
        <v>86</v>
      </c>
      <c r="D83" s="16" t="s">
        <v>62</v>
      </c>
      <c r="E83" s="16" t="s">
        <v>17</v>
      </c>
      <c r="F83" s="65" t="s">
        <v>87</v>
      </c>
      <c r="G83" s="16" t="s">
        <v>26</v>
      </c>
      <c r="H83" s="49">
        <f>SUM('[1]6'!E170)</f>
        <v>1.5</v>
      </c>
      <c r="I83" s="49">
        <f>SUM('[1]6'!F170)</f>
        <v>1.5</v>
      </c>
    </row>
    <row r="84" spans="1:9" ht="60" x14ac:dyDescent="0.25">
      <c r="A84" s="8"/>
      <c r="B84" s="11" t="s">
        <v>85</v>
      </c>
      <c r="C84" s="30" t="s">
        <v>88</v>
      </c>
      <c r="D84" s="16" t="s">
        <v>62</v>
      </c>
      <c r="E84" s="16" t="s">
        <v>53</v>
      </c>
      <c r="F84" s="65" t="s">
        <v>89</v>
      </c>
      <c r="G84" s="16" t="s">
        <v>26</v>
      </c>
      <c r="H84" s="49">
        <f>SUM('[1]6'!E173)</f>
        <v>100</v>
      </c>
      <c r="I84" s="49">
        <f>SUM('[1]6'!F173)</f>
        <v>100</v>
      </c>
    </row>
    <row r="85" spans="1:9" ht="60" x14ac:dyDescent="0.25">
      <c r="A85" s="8">
        <v>36</v>
      </c>
      <c r="B85" s="11" t="s">
        <v>85</v>
      </c>
      <c r="C85" s="30" t="s">
        <v>88</v>
      </c>
      <c r="D85" s="16" t="s">
        <v>62</v>
      </c>
      <c r="E85" s="16" t="s">
        <v>53</v>
      </c>
      <c r="F85" s="65" t="s">
        <v>90</v>
      </c>
      <c r="G85" s="16"/>
      <c r="H85" s="49">
        <f>H86+H87+H88</f>
        <v>2495.2000000000003</v>
      </c>
      <c r="I85" s="49">
        <f>I86+I87+I88</f>
        <v>3086</v>
      </c>
    </row>
    <row r="86" spans="1:9" ht="60" x14ac:dyDescent="0.25">
      <c r="A86" s="8">
        <v>37</v>
      </c>
      <c r="B86" s="11" t="s">
        <v>85</v>
      </c>
      <c r="C86" s="30" t="s">
        <v>88</v>
      </c>
      <c r="D86" s="16" t="s">
        <v>62</v>
      </c>
      <c r="E86" s="16" t="s">
        <v>53</v>
      </c>
      <c r="F86" s="65" t="s">
        <v>90</v>
      </c>
      <c r="G86" s="16" t="s">
        <v>25</v>
      </c>
      <c r="H86" s="49">
        <f>SUM('[1]6'!E176)</f>
        <v>2444.7000000000003</v>
      </c>
      <c r="I86" s="49">
        <f>SUM('[1]6'!F176)</f>
        <v>3035.5</v>
      </c>
    </row>
    <row r="87" spans="1:9" ht="60" x14ac:dyDescent="0.25">
      <c r="A87" s="8">
        <v>38</v>
      </c>
      <c r="B87" s="11" t="s">
        <v>85</v>
      </c>
      <c r="C87" s="30" t="s">
        <v>88</v>
      </c>
      <c r="D87" s="16" t="s">
        <v>62</v>
      </c>
      <c r="E87" s="16" t="s">
        <v>53</v>
      </c>
      <c r="F87" s="65" t="s">
        <v>90</v>
      </c>
      <c r="G87" s="16" t="s">
        <v>26</v>
      </c>
      <c r="H87" s="49">
        <f>SUM('[1]6'!E178)</f>
        <v>49</v>
      </c>
      <c r="I87" s="49">
        <f>SUM('[1]6'!F178)</f>
        <v>49</v>
      </c>
    </row>
    <row r="88" spans="1:9" ht="60" x14ac:dyDescent="0.25">
      <c r="A88" s="8">
        <v>39</v>
      </c>
      <c r="B88" s="11" t="s">
        <v>85</v>
      </c>
      <c r="C88" s="30" t="s">
        <v>88</v>
      </c>
      <c r="D88" s="16" t="s">
        <v>62</v>
      </c>
      <c r="E88" s="16" t="s">
        <v>17</v>
      </c>
      <c r="F88" s="65" t="s">
        <v>90</v>
      </c>
      <c r="G88" s="16" t="s">
        <v>26</v>
      </c>
      <c r="H88" s="49">
        <f>SUM('[1]6'!E180)</f>
        <v>1.5</v>
      </c>
      <c r="I88" s="49">
        <f>SUM('[1]6'!F180)</f>
        <v>1.5</v>
      </c>
    </row>
    <row r="89" spans="1:9" ht="75" x14ac:dyDescent="0.25">
      <c r="A89" s="8"/>
      <c r="B89" s="86" t="s">
        <v>91</v>
      </c>
      <c r="C89" s="30" t="s">
        <v>82</v>
      </c>
      <c r="D89" s="16" t="s">
        <v>62</v>
      </c>
      <c r="E89" s="16" t="s">
        <v>53</v>
      </c>
      <c r="F89" s="52">
        <v>4360000000</v>
      </c>
      <c r="G89" s="16"/>
      <c r="H89" s="49">
        <f>H90+H91</f>
        <v>1925.3</v>
      </c>
      <c r="I89" s="49">
        <f>I90+I91</f>
        <v>1925.3</v>
      </c>
    </row>
    <row r="90" spans="1:9" ht="75" x14ac:dyDescent="0.25">
      <c r="A90" s="8"/>
      <c r="B90" s="86" t="s">
        <v>91</v>
      </c>
      <c r="C90" s="18" t="s">
        <v>66</v>
      </c>
      <c r="D90" s="16" t="s">
        <v>62</v>
      </c>
      <c r="E90" s="16" t="s">
        <v>53</v>
      </c>
      <c r="F90" s="57" t="s">
        <v>92</v>
      </c>
      <c r="G90" s="16" t="s">
        <v>26</v>
      </c>
      <c r="H90" s="49">
        <f>SUM('[1]6'!E185)</f>
        <v>1086.5</v>
      </c>
      <c r="I90" s="49">
        <f>SUM('[1]6'!F185)</f>
        <v>1086.5</v>
      </c>
    </row>
    <row r="91" spans="1:9" ht="75" x14ac:dyDescent="0.25">
      <c r="A91" s="8"/>
      <c r="B91" s="86" t="s">
        <v>91</v>
      </c>
      <c r="C91" s="18" t="s">
        <v>71</v>
      </c>
      <c r="D91" s="16" t="s">
        <v>62</v>
      </c>
      <c r="E91" s="16" t="s">
        <v>53</v>
      </c>
      <c r="F91" s="57" t="s">
        <v>92</v>
      </c>
      <c r="G91" s="16" t="s">
        <v>19</v>
      </c>
      <c r="H91" s="49">
        <f>SUM('[1]6'!E187)</f>
        <v>838.8</v>
      </c>
      <c r="I91" s="49">
        <f>SUM('[1]6'!F187)</f>
        <v>838.8</v>
      </c>
    </row>
    <row r="92" spans="1:9" ht="30" x14ac:dyDescent="0.25">
      <c r="A92" s="8"/>
      <c r="B92" s="56" t="s">
        <v>93</v>
      </c>
      <c r="C92" s="30" t="s">
        <v>82</v>
      </c>
      <c r="D92" s="16" t="s">
        <v>62</v>
      </c>
      <c r="E92" s="47"/>
      <c r="F92" s="48"/>
      <c r="G92" s="47"/>
      <c r="H92" s="49">
        <f>H93+H94+H97+H98+H103+H108+H96+H95</f>
        <v>6539.4</v>
      </c>
      <c r="I92" s="49">
        <f>I93+I94+I97+I98+I103+I108+I96</f>
        <v>621.79999999999995</v>
      </c>
    </row>
    <row r="93" spans="1:9" ht="60" x14ac:dyDescent="0.25">
      <c r="A93" s="8"/>
      <c r="B93" s="86" t="s">
        <v>94</v>
      </c>
      <c r="C93" s="18" t="s">
        <v>71</v>
      </c>
      <c r="D93" s="16" t="s">
        <v>62</v>
      </c>
      <c r="E93" s="16" t="s">
        <v>53</v>
      </c>
      <c r="F93" s="57" t="s">
        <v>95</v>
      </c>
      <c r="G93" s="73">
        <v>200</v>
      </c>
      <c r="H93" s="74">
        <f>SUM('[1]8'!G405)</f>
        <v>205</v>
      </c>
      <c r="I93" s="74">
        <f>SUM('[1]8'!H405)</f>
        <v>0</v>
      </c>
    </row>
    <row r="94" spans="1:9" ht="60" x14ac:dyDescent="0.25">
      <c r="A94" s="8"/>
      <c r="B94" s="86" t="s">
        <v>94</v>
      </c>
      <c r="C94" s="18" t="s">
        <v>71</v>
      </c>
      <c r="D94" s="16" t="s">
        <v>62</v>
      </c>
      <c r="E94" s="16" t="s">
        <v>53</v>
      </c>
      <c r="F94" s="57" t="s">
        <v>95</v>
      </c>
      <c r="G94" s="73">
        <v>600</v>
      </c>
      <c r="H94" s="74">
        <f>SUM('[1]8'!G408)</f>
        <v>4637.8</v>
      </c>
      <c r="I94" s="74">
        <f>SUM('[1]8'!H408)</f>
        <v>0</v>
      </c>
    </row>
    <row r="95" spans="1:9" ht="60" x14ac:dyDescent="0.25">
      <c r="A95" s="8"/>
      <c r="B95" s="86" t="s">
        <v>94</v>
      </c>
      <c r="C95" s="18" t="s">
        <v>71</v>
      </c>
      <c r="D95" s="16" t="s">
        <v>62</v>
      </c>
      <c r="E95" s="16" t="s">
        <v>72</v>
      </c>
      <c r="F95" s="88" t="s">
        <v>201</v>
      </c>
      <c r="G95" s="73">
        <v>600</v>
      </c>
      <c r="H95" s="74">
        <f>SUM('[1]8'!G266)</f>
        <v>971.4</v>
      </c>
      <c r="I95" s="74">
        <v>0</v>
      </c>
    </row>
    <row r="96" spans="1:9" ht="60" x14ac:dyDescent="0.25">
      <c r="A96" s="8"/>
      <c r="B96" s="11" t="s">
        <v>96</v>
      </c>
      <c r="C96" s="18" t="s">
        <v>86</v>
      </c>
      <c r="D96" s="16" t="s">
        <v>62</v>
      </c>
      <c r="E96" s="16" t="s">
        <v>53</v>
      </c>
      <c r="F96" s="57" t="s">
        <v>97</v>
      </c>
      <c r="G96" s="16" t="s">
        <v>26</v>
      </c>
      <c r="H96" s="49">
        <f>SUM('[1]8'!G414)</f>
        <v>100</v>
      </c>
      <c r="I96" s="49">
        <f>SUM('[1]8'!H414)</f>
        <v>100</v>
      </c>
    </row>
    <row r="97" spans="1:9" ht="60" x14ac:dyDescent="0.25">
      <c r="A97" s="8"/>
      <c r="B97" s="12" t="s">
        <v>202</v>
      </c>
      <c r="C97" s="18" t="s">
        <v>86</v>
      </c>
      <c r="D97" s="16" t="s">
        <v>62</v>
      </c>
      <c r="E97" s="16" t="s">
        <v>17</v>
      </c>
      <c r="F97" s="75">
        <v>5000100046</v>
      </c>
      <c r="G97" s="16" t="s">
        <v>26</v>
      </c>
      <c r="H97" s="49">
        <f>SUM('[1]8'!G337)</f>
        <v>0</v>
      </c>
      <c r="I97" s="49">
        <f>SUM('[1]8'!H337)</f>
        <v>3</v>
      </c>
    </row>
    <row r="98" spans="1:9" ht="60" x14ac:dyDescent="0.25">
      <c r="A98" s="8"/>
      <c r="B98" s="86" t="s">
        <v>52</v>
      </c>
      <c r="C98" s="18"/>
      <c r="D98" s="16" t="s">
        <v>62</v>
      </c>
      <c r="E98" s="16"/>
      <c r="F98" s="52">
        <v>5300000000</v>
      </c>
      <c r="G98" s="16"/>
      <c r="H98" s="49">
        <f>SUM(H99+H100+H101+H102)</f>
        <v>151.19999999999999</v>
      </c>
      <c r="I98" s="49">
        <f>SUM(I99+I100+I101+I102)</f>
        <v>89.8</v>
      </c>
    </row>
    <row r="99" spans="1:9" ht="60" x14ac:dyDescent="0.25">
      <c r="A99" s="8"/>
      <c r="B99" s="86" t="s">
        <v>52</v>
      </c>
      <c r="C99" s="18" t="s">
        <v>86</v>
      </c>
      <c r="D99" s="16" t="s">
        <v>62</v>
      </c>
      <c r="E99" s="16" t="s">
        <v>17</v>
      </c>
      <c r="F99" s="57" t="s">
        <v>98</v>
      </c>
      <c r="G99" s="16" t="s">
        <v>26</v>
      </c>
      <c r="H99" s="49">
        <f>SUM('[1]8'!G328)</f>
        <v>36.1</v>
      </c>
      <c r="I99" s="49">
        <f>SUM('[1]8'!H328)</f>
        <v>36.1</v>
      </c>
    </row>
    <row r="100" spans="1:9" ht="60" x14ac:dyDescent="0.25">
      <c r="A100" s="8"/>
      <c r="B100" s="86" t="s">
        <v>52</v>
      </c>
      <c r="C100" s="18" t="s">
        <v>71</v>
      </c>
      <c r="D100" s="16" t="s">
        <v>62</v>
      </c>
      <c r="E100" s="16" t="s">
        <v>17</v>
      </c>
      <c r="F100" s="57" t="s">
        <v>98</v>
      </c>
      <c r="G100" s="16" t="s">
        <v>19</v>
      </c>
      <c r="H100" s="49">
        <f>SUM('[1]8'!G331)</f>
        <v>10.7</v>
      </c>
      <c r="I100" s="49">
        <f>SUM('[1]8'!H331)</f>
        <v>10.7</v>
      </c>
    </row>
    <row r="101" spans="1:9" ht="60" x14ac:dyDescent="0.25">
      <c r="A101" s="8"/>
      <c r="B101" s="86" t="s">
        <v>52</v>
      </c>
      <c r="C101" s="18" t="s">
        <v>66</v>
      </c>
      <c r="D101" s="16" t="s">
        <v>62</v>
      </c>
      <c r="E101" s="16" t="s">
        <v>53</v>
      </c>
      <c r="F101" s="57" t="s">
        <v>98</v>
      </c>
      <c r="G101" s="16" t="s">
        <v>26</v>
      </c>
      <c r="H101" s="49">
        <f>SUM('[1]8'!G420)</f>
        <v>43</v>
      </c>
      <c r="I101" s="49">
        <f>SUM('[1]8'!H420)</f>
        <v>43</v>
      </c>
    </row>
    <row r="102" spans="1:9" ht="60" x14ac:dyDescent="0.25">
      <c r="A102" s="8"/>
      <c r="B102" s="86" t="s">
        <v>52</v>
      </c>
      <c r="C102" s="18" t="s">
        <v>71</v>
      </c>
      <c r="D102" s="16" t="s">
        <v>62</v>
      </c>
      <c r="E102" s="16" t="s">
        <v>53</v>
      </c>
      <c r="F102" s="57" t="s">
        <v>98</v>
      </c>
      <c r="G102" s="16" t="s">
        <v>19</v>
      </c>
      <c r="H102" s="49">
        <f>SUM('[1]8'!G423)</f>
        <v>61.4</v>
      </c>
      <c r="I102" s="49">
        <f>SUM('[1]8'!H423)</f>
        <v>0</v>
      </c>
    </row>
    <row r="103" spans="1:9" ht="75" x14ac:dyDescent="0.25">
      <c r="A103" s="8">
        <v>43</v>
      </c>
      <c r="B103" s="11" t="s">
        <v>99</v>
      </c>
      <c r="C103" s="18" t="s">
        <v>86</v>
      </c>
      <c r="D103" s="16" t="s">
        <v>62</v>
      </c>
      <c r="E103" s="16" t="s">
        <v>53</v>
      </c>
      <c r="F103" s="65" t="s">
        <v>203</v>
      </c>
      <c r="G103" s="16"/>
      <c r="H103" s="49">
        <f>SUM(H104+H105+H106+H107)</f>
        <v>444</v>
      </c>
      <c r="I103" s="49">
        <f>SUM(I104+I105+I106+I107)</f>
        <v>399</v>
      </c>
    </row>
    <row r="104" spans="1:9" ht="90" x14ac:dyDescent="0.25">
      <c r="A104" s="8"/>
      <c r="B104" s="11" t="s">
        <v>100</v>
      </c>
      <c r="C104" s="18" t="s">
        <v>66</v>
      </c>
      <c r="D104" s="16" t="s">
        <v>62</v>
      </c>
      <c r="E104" s="16" t="s">
        <v>67</v>
      </c>
      <c r="F104" s="57" t="s">
        <v>101</v>
      </c>
      <c r="G104" s="16" t="s">
        <v>26</v>
      </c>
      <c r="H104" s="49">
        <f>SUM('[1]8'!G215)</f>
        <v>2.5</v>
      </c>
      <c r="I104" s="49">
        <f>SUM('[1]8'!H215)</f>
        <v>2.5</v>
      </c>
    </row>
    <row r="105" spans="1:9" ht="90" x14ac:dyDescent="0.25">
      <c r="A105" s="8"/>
      <c r="B105" s="11" t="s">
        <v>100</v>
      </c>
      <c r="C105" s="18" t="s">
        <v>71</v>
      </c>
      <c r="D105" s="16" t="s">
        <v>62</v>
      </c>
      <c r="E105" s="16" t="s">
        <v>72</v>
      </c>
      <c r="F105" s="57" t="s">
        <v>101</v>
      </c>
      <c r="G105" s="16" t="s">
        <v>19</v>
      </c>
      <c r="H105" s="49">
        <f>SUM('[1]8'!G277)</f>
        <v>110</v>
      </c>
      <c r="I105" s="49">
        <f>SUM('[1]8'!H277)</f>
        <v>65</v>
      </c>
    </row>
    <row r="106" spans="1:9" ht="90" x14ac:dyDescent="0.25">
      <c r="A106" s="8"/>
      <c r="B106" s="11" t="s">
        <v>100</v>
      </c>
      <c r="C106" s="18" t="s">
        <v>86</v>
      </c>
      <c r="D106" s="16" t="s">
        <v>62</v>
      </c>
      <c r="E106" s="16" t="s">
        <v>53</v>
      </c>
      <c r="F106" s="57" t="s">
        <v>102</v>
      </c>
      <c r="G106" s="16" t="s">
        <v>26</v>
      </c>
      <c r="H106" s="49">
        <f>SUM('[1]8'!G430)</f>
        <v>100</v>
      </c>
      <c r="I106" s="49">
        <f>SUM('[1]8'!H430)</f>
        <v>100</v>
      </c>
    </row>
    <row r="107" spans="1:9" ht="90" x14ac:dyDescent="0.25">
      <c r="A107" s="8">
        <v>47</v>
      </c>
      <c r="B107" s="11" t="s">
        <v>100</v>
      </c>
      <c r="C107" s="18" t="s">
        <v>71</v>
      </c>
      <c r="D107" s="16" t="s">
        <v>62</v>
      </c>
      <c r="E107" s="16" t="s">
        <v>53</v>
      </c>
      <c r="F107" s="57" t="s">
        <v>102</v>
      </c>
      <c r="G107" s="16" t="s">
        <v>19</v>
      </c>
      <c r="H107" s="49">
        <f>SUM('[1]8'!G433)</f>
        <v>231.5</v>
      </c>
      <c r="I107" s="49">
        <f>SUM('[1]8'!H433)</f>
        <v>231.5</v>
      </c>
    </row>
    <row r="108" spans="1:9" ht="60" x14ac:dyDescent="0.25">
      <c r="A108" s="8"/>
      <c r="B108" s="11" t="s">
        <v>57</v>
      </c>
      <c r="C108" s="18" t="s">
        <v>71</v>
      </c>
      <c r="D108" s="16" t="s">
        <v>62</v>
      </c>
      <c r="E108" s="16" t="s">
        <v>53</v>
      </c>
      <c r="F108" s="55" t="s">
        <v>104</v>
      </c>
      <c r="G108" s="16" t="s">
        <v>19</v>
      </c>
      <c r="H108" s="49">
        <f>SUM('[1]8'!G439)</f>
        <v>30</v>
      </c>
      <c r="I108" s="49">
        <f>SUM('[1]8'!H439)</f>
        <v>30</v>
      </c>
    </row>
    <row r="109" spans="1:9" ht="15.75" x14ac:dyDescent="0.25">
      <c r="A109" s="8"/>
      <c r="B109" s="76" t="s">
        <v>106</v>
      </c>
      <c r="C109" s="77"/>
      <c r="D109" s="34" t="s">
        <v>62</v>
      </c>
      <c r="E109" s="34"/>
      <c r="F109" s="62"/>
      <c r="G109" s="34"/>
      <c r="H109" s="27">
        <f>H92+H49</f>
        <v>309797.90000000002</v>
      </c>
      <c r="I109" s="26">
        <f>I92+I49</f>
        <v>309946.3</v>
      </c>
    </row>
    <row r="110" spans="1:9" ht="60" x14ac:dyDescent="0.25">
      <c r="A110" s="8">
        <v>48</v>
      </c>
      <c r="B110" s="86" t="s">
        <v>52</v>
      </c>
      <c r="C110" s="39" t="s">
        <v>107</v>
      </c>
      <c r="D110" s="16" t="s">
        <v>108</v>
      </c>
      <c r="E110" s="16" t="s">
        <v>109</v>
      </c>
      <c r="F110" s="57" t="s">
        <v>98</v>
      </c>
      <c r="G110" s="16" t="s">
        <v>26</v>
      </c>
      <c r="H110" s="49">
        <f>SUM('[1]8'!G500)</f>
        <v>22.6</v>
      </c>
      <c r="I110" s="49">
        <f>SUM('[1]8'!H500)</f>
        <v>22.6</v>
      </c>
    </row>
    <row r="111" spans="1:9" ht="60" x14ac:dyDescent="0.25">
      <c r="A111" s="8"/>
      <c r="B111" s="86" t="s">
        <v>58</v>
      </c>
      <c r="C111" s="39" t="s">
        <v>107</v>
      </c>
      <c r="D111" s="16" t="s">
        <v>108</v>
      </c>
      <c r="E111" s="16"/>
      <c r="F111" s="65" t="s">
        <v>204</v>
      </c>
      <c r="G111" s="16"/>
      <c r="H111" s="49">
        <f>H112+H115+H116+H117+H118+H113+H114</f>
        <v>65203.3</v>
      </c>
      <c r="I111" s="49">
        <f>I112+I115+I116+I117+I118+I113+I114</f>
        <v>65203.9</v>
      </c>
    </row>
    <row r="112" spans="1:9" ht="75" x14ac:dyDescent="0.25">
      <c r="A112" s="8"/>
      <c r="B112" s="86" t="s">
        <v>110</v>
      </c>
      <c r="C112" s="39" t="s">
        <v>107</v>
      </c>
      <c r="D112" s="16" t="s">
        <v>108</v>
      </c>
      <c r="E112" s="16" t="s">
        <v>111</v>
      </c>
      <c r="F112" s="65">
        <v>5910100204</v>
      </c>
      <c r="G112" s="16" t="s">
        <v>25</v>
      </c>
      <c r="H112" s="49">
        <f>SUM('[1]8'!G473)</f>
        <v>6420.2</v>
      </c>
      <c r="I112" s="49">
        <f>SUM('[1]8'!H473)</f>
        <v>6544.2</v>
      </c>
    </row>
    <row r="113" spans="1:9" ht="75" x14ac:dyDescent="0.25">
      <c r="A113" s="23"/>
      <c r="B113" s="86" t="s">
        <v>110</v>
      </c>
      <c r="C113" s="39" t="s">
        <v>107</v>
      </c>
      <c r="D113" s="16" t="s">
        <v>108</v>
      </c>
      <c r="E113" s="16" t="s">
        <v>111</v>
      </c>
      <c r="F113" s="80">
        <v>5910172972</v>
      </c>
      <c r="G113" s="16" t="s">
        <v>25</v>
      </c>
      <c r="H113" s="49">
        <f>SUM('[1]8'!G478)</f>
        <v>7421</v>
      </c>
      <c r="I113" s="49">
        <f>SUM('[1]8'!H477)</f>
        <v>7421</v>
      </c>
    </row>
    <row r="114" spans="1:9" ht="75" x14ac:dyDescent="0.25">
      <c r="A114" s="23"/>
      <c r="B114" s="86" t="s">
        <v>110</v>
      </c>
      <c r="C114" s="39" t="s">
        <v>112</v>
      </c>
      <c r="D114" s="16" t="s">
        <v>108</v>
      </c>
      <c r="E114" s="16" t="s">
        <v>109</v>
      </c>
      <c r="F114" s="80">
        <v>5910172972</v>
      </c>
      <c r="G114" s="16" t="s">
        <v>25</v>
      </c>
      <c r="H114" s="49">
        <f>SUM('[1]8'!G512)</f>
        <v>4797.3</v>
      </c>
      <c r="I114" s="49">
        <f>SUM('[1]8'!H512)</f>
        <v>4336.5</v>
      </c>
    </row>
    <row r="115" spans="1:9" ht="77.25" customHeight="1" x14ac:dyDescent="0.25">
      <c r="A115" s="24" t="s">
        <v>103</v>
      </c>
      <c r="B115" s="86" t="s">
        <v>110</v>
      </c>
      <c r="C115" s="39" t="s">
        <v>112</v>
      </c>
      <c r="D115" s="16" t="s">
        <v>108</v>
      </c>
      <c r="E115" s="16" t="s">
        <v>109</v>
      </c>
      <c r="F115" s="65">
        <v>5910120290</v>
      </c>
      <c r="G115" s="16" t="s">
        <v>25</v>
      </c>
      <c r="H115" s="49">
        <f>SUM('[1]8'!G507)</f>
        <v>6184.4</v>
      </c>
      <c r="I115" s="49">
        <f>SUM('[1]8'!H507)</f>
        <v>6184.4</v>
      </c>
    </row>
    <row r="116" spans="1:9" ht="75" x14ac:dyDescent="0.25">
      <c r="A116" s="8"/>
      <c r="B116" s="86" t="s">
        <v>110</v>
      </c>
      <c r="C116" s="39" t="s">
        <v>107</v>
      </c>
      <c r="D116" s="16" t="s">
        <v>108</v>
      </c>
      <c r="E116" s="16" t="s">
        <v>109</v>
      </c>
      <c r="F116" s="57" t="s">
        <v>113</v>
      </c>
      <c r="G116" s="16" t="s">
        <v>26</v>
      </c>
      <c r="H116" s="49">
        <f>SUM('[1]8'!G517)</f>
        <v>1935</v>
      </c>
      <c r="I116" s="49">
        <f>SUM('[1]8'!H517)</f>
        <v>1935</v>
      </c>
    </row>
    <row r="117" spans="1:9" ht="60" x14ac:dyDescent="0.25">
      <c r="A117" s="8"/>
      <c r="B117" s="86" t="s">
        <v>114</v>
      </c>
      <c r="C117" s="39" t="s">
        <v>107</v>
      </c>
      <c r="D117" s="16" t="s">
        <v>108</v>
      </c>
      <c r="E117" s="16" t="s">
        <v>115</v>
      </c>
      <c r="F117" s="57" t="s">
        <v>116</v>
      </c>
      <c r="G117" s="16" t="s">
        <v>117</v>
      </c>
      <c r="H117" s="49">
        <f>SUM('[1]8'!G541)</f>
        <v>37969</v>
      </c>
      <c r="I117" s="49">
        <f>SUM('[1]8'!H541)</f>
        <v>38306.400000000001</v>
      </c>
    </row>
    <row r="118" spans="1:9" ht="116.25" customHeight="1" x14ac:dyDescent="0.25">
      <c r="A118" s="8"/>
      <c r="B118" s="86" t="s">
        <v>178</v>
      </c>
      <c r="C118" s="39" t="s">
        <v>107</v>
      </c>
      <c r="D118" s="16" t="s">
        <v>108</v>
      </c>
      <c r="E118" s="16" t="s">
        <v>179</v>
      </c>
      <c r="F118" s="75">
        <v>5930000000</v>
      </c>
      <c r="G118" s="40" t="s">
        <v>180</v>
      </c>
      <c r="H118" s="41">
        <f>SUM('[1]8'!G537)</f>
        <v>476.4</v>
      </c>
      <c r="I118" s="41">
        <f>SUM('[1]8'!H537)</f>
        <v>476.4</v>
      </c>
    </row>
    <row r="119" spans="1:9" ht="31.5" x14ac:dyDescent="0.25">
      <c r="A119" s="8"/>
      <c r="B119" s="76" t="s">
        <v>118</v>
      </c>
      <c r="C119" s="77"/>
      <c r="D119" s="78" t="s">
        <v>108</v>
      </c>
      <c r="E119" s="78"/>
      <c r="F119" s="79"/>
      <c r="G119" s="78"/>
      <c r="H119" s="41">
        <f>SUM(H110+H111)</f>
        <v>65225.9</v>
      </c>
      <c r="I119" s="41">
        <f>SUM(I110+I111)</f>
        <v>65226.5</v>
      </c>
    </row>
    <row r="120" spans="1:9" ht="60" x14ac:dyDescent="0.25">
      <c r="A120" s="8"/>
      <c r="B120" s="12" t="s">
        <v>205</v>
      </c>
      <c r="C120" s="77"/>
      <c r="D120" s="78"/>
      <c r="E120" s="78"/>
      <c r="F120" s="79"/>
      <c r="G120" s="78"/>
      <c r="H120" s="41">
        <f>SUM('[1]8'!G752)</f>
        <v>180</v>
      </c>
      <c r="I120" s="41">
        <f>SUM('[1]8'!H751)</f>
        <v>180</v>
      </c>
    </row>
    <row r="121" spans="1:9" ht="30" x14ac:dyDescent="0.25">
      <c r="A121" s="6"/>
      <c r="B121" s="11" t="s">
        <v>119</v>
      </c>
      <c r="C121" s="30" t="s">
        <v>120</v>
      </c>
      <c r="D121" s="25" t="s">
        <v>121</v>
      </c>
      <c r="E121" s="25" t="s">
        <v>83</v>
      </c>
      <c r="F121" s="57" t="s">
        <v>122</v>
      </c>
      <c r="G121" s="25"/>
      <c r="H121" s="74">
        <f>H122+H123+H125+H126+H124</f>
        <v>170.4</v>
      </c>
      <c r="I121" s="74">
        <f>I122+I123+I125+I126+I124</f>
        <v>170.4</v>
      </c>
    </row>
    <row r="122" spans="1:9" ht="60" x14ac:dyDescent="0.25">
      <c r="A122" s="17"/>
      <c r="B122" s="86" t="s">
        <v>123</v>
      </c>
      <c r="C122" s="30" t="s">
        <v>120</v>
      </c>
      <c r="D122" s="25" t="s">
        <v>121</v>
      </c>
      <c r="E122" s="25" t="s">
        <v>83</v>
      </c>
      <c r="F122" s="52" t="s">
        <v>124</v>
      </c>
      <c r="G122" s="25" t="s">
        <v>26</v>
      </c>
      <c r="H122" s="26">
        <f>SUM('[1]8'!G831)</f>
        <v>3.6</v>
      </c>
      <c r="I122" s="26">
        <f>SUM('[1]8'!H831)</f>
        <v>3.6</v>
      </c>
    </row>
    <row r="123" spans="1:9" ht="120" x14ac:dyDescent="0.25">
      <c r="A123" s="17"/>
      <c r="B123" s="86" t="s">
        <v>125</v>
      </c>
      <c r="C123" s="30" t="s">
        <v>120</v>
      </c>
      <c r="D123" s="25" t="s">
        <v>121</v>
      </c>
      <c r="E123" s="25" t="s">
        <v>83</v>
      </c>
      <c r="F123" s="57" t="s">
        <v>126</v>
      </c>
      <c r="G123" s="25" t="s">
        <v>26</v>
      </c>
      <c r="H123" s="26">
        <f>SUM('[1]8'!G837)</f>
        <v>24</v>
      </c>
      <c r="I123" s="26">
        <f>SUM('[1]8'!H837)</f>
        <v>24</v>
      </c>
    </row>
    <row r="124" spans="1:9" ht="120" x14ac:dyDescent="0.25">
      <c r="A124" s="17"/>
      <c r="B124" s="86" t="s">
        <v>125</v>
      </c>
      <c r="C124" s="30" t="s">
        <v>120</v>
      </c>
      <c r="D124" s="25" t="s">
        <v>121</v>
      </c>
      <c r="E124" s="25" t="s">
        <v>83</v>
      </c>
      <c r="F124" s="80">
        <v>4420100139</v>
      </c>
      <c r="G124" s="25" t="s">
        <v>26</v>
      </c>
      <c r="H124" s="26">
        <f>SUM('[1]8'!G841)</f>
        <v>115</v>
      </c>
      <c r="I124" s="26">
        <f>SUM('[1]8'!H841)</f>
        <v>115</v>
      </c>
    </row>
    <row r="125" spans="1:9" ht="75" x14ac:dyDescent="0.25">
      <c r="A125" s="17"/>
      <c r="B125" s="12" t="s">
        <v>127</v>
      </c>
      <c r="C125" s="30" t="s">
        <v>120</v>
      </c>
      <c r="D125" s="25" t="s">
        <v>121</v>
      </c>
      <c r="E125" s="25" t="s">
        <v>83</v>
      </c>
      <c r="F125" s="57" t="s">
        <v>128</v>
      </c>
      <c r="G125" s="25" t="s">
        <v>26</v>
      </c>
      <c r="H125" s="26">
        <f>SUM('[1]8'!G847)</f>
        <v>25.8</v>
      </c>
      <c r="I125" s="26">
        <f>SUM('[1]8'!H847)</f>
        <v>25.8</v>
      </c>
    </row>
    <row r="126" spans="1:9" ht="60" x14ac:dyDescent="0.25">
      <c r="A126" s="17"/>
      <c r="B126" s="12" t="s">
        <v>129</v>
      </c>
      <c r="C126" s="30" t="s">
        <v>120</v>
      </c>
      <c r="D126" s="25" t="s">
        <v>121</v>
      </c>
      <c r="E126" s="25" t="s">
        <v>83</v>
      </c>
      <c r="F126" s="57" t="s">
        <v>130</v>
      </c>
      <c r="G126" s="25" t="s">
        <v>26</v>
      </c>
      <c r="H126" s="26">
        <f>SUM('[1]8'!G853)</f>
        <v>2</v>
      </c>
      <c r="I126" s="26">
        <f>SUM('[1]8'!H853)</f>
        <v>2</v>
      </c>
    </row>
    <row r="127" spans="1:9" ht="60" x14ac:dyDescent="0.25">
      <c r="A127" s="17"/>
      <c r="B127" s="86" t="s">
        <v>94</v>
      </c>
      <c r="C127" s="30" t="s">
        <v>120</v>
      </c>
      <c r="D127" s="25" t="s">
        <v>121</v>
      </c>
      <c r="E127" s="25" t="s">
        <v>109</v>
      </c>
      <c r="F127" s="57" t="s">
        <v>133</v>
      </c>
      <c r="G127" s="25" t="s">
        <v>26</v>
      </c>
      <c r="H127" s="26">
        <f>SUM('[1]8'!G660)</f>
        <v>758</v>
      </c>
      <c r="I127" s="26">
        <f>SUM('[1]8'!H660)</f>
        <v>758</v>
      </c>
    </row>
    <row r="128" spans="1:9" ht="75" x14ac:dyDescent="0.25">
      <c r="A128" s="17"/>
      <c r="B128" s="86" t="s">
        <v>134</v>
      </c>
      <c r="C128" s="30" t="s">
        <v>120</v>
      </c>
      <c r="D128" s="25" t="s">
        <v>121</v>
      </c>
      <c r="E128" s="25" t="s">
        <v>135</v>
      </c>
      <c r="F128" s="81" t="s">
        <v>136</v>
      </c>
      <c r="G128" s="25" t="s">
        <v>26</v>
      </c>
      <c r="H128" s="26">
        <f>SUM('[1]8'!G762)</f>
        <v>15</v>
      </c>
      <c r="I128" s="26">
        <f>SUM('[1]8'!H762)</f>
        <v>15</v>
      </c>
    </row>
    <row r="129" spans="1:9" ht="60" x14ac:dyDescent="0.25">
      <c r="A129" s="17"/>
      <c r="B129" s="86" t="s">
        <v>105</v>
      </c>
      <c r="C129" s="30" t="s">
        <v>120</v>
      </c>
      <c r="D129" s="25" t="s">
        <v>121</v>
      </c>
      <c r="E129" s="25"/>
      <c r="F129" s="82" t="s">
        <v>206</v>
      </c>
      <c r="G129" s="25"/>
      <c r="H129" s="26">
        <f>SUM(H130+H131+H134+H132+H133)</f>
        <v>38120.600000000006</v>
      </c>
      <c r="I129" s="26">
        <f>SUM(I130+I131+I134+I132+I133)</f>
        <v>38845.599999999999</v>
      </c>
    </row>
    <row r="130" spans="1:9" ht="75" x14ac:dyDescent="0.25">
      <c r="A130" s="17"/>
      <c r="B130" s="28" t="s">
        <v>137</v>
      </c>
      <c r="C130" s="30" t="s">
        <v>120</v>
      </c>
      <c r="D130" s="25" t="s">
        <v>121</v>
      </c>
      <c r="E130" s="25" t="s">
        <v>138</v>
      </c>
      <c r="F130" s="57" t="s">
        <v>139</v>
      </c>
      <c r="G130" s="25" t="s">
        <v>25</v>
      </c>
      <c r="H130" s="26">
        <f>SUM('[1]8'!G559)</f>
        <v>2583.1</v>
      </c>
      <c r="I130" s="26">
        <f>SUM('[1]8'!H559)</f>
        <v>2583.1</v>
      </c>
    </row>
    <row r="131" spans="1:9" ht="75" x14ac:dyDescent="0.25">
      <c r="A131" s="17"/>
      <c r="B131" s="28" t="s">
        <v>137</v>
      </c>
      <c r="C131" s="30" t="s">
        <v>120</v>
      </c>
      <c r="D131" s="25" t="s">
        <v>121</v>
      </c>
      <c r="E131" s="25" t="s">
        <v>140</v>
      </c>
      <c r="F131" s="57" t="s">
        <v>141</v>
      </c>
      <c r="G131" s="25" t="s">
        <v>25</v>
      </c>
      <c r="H131" s="26">
        <f>SUM('[1]8'!G564)</f>
        <v>32699.7</v>
      </c>
      <c r="I131" s="26">
        <f>SUM('[1]8'!H565)</f>
        <v>33093.699999999997</v>
      </c>
    </row>
    <row r="132" spans="1:9" ht="75" x14ac:dyDescent="0.25">
      <c r="A132" s="17"/>
      <c r="B132" s="28" t="s">
        <v>137</v>
      </c>
      <c r="C132" s="30" t="s">
        <v>120</v>
      </c>
      <c r="D132" s="25" t="s">
        <v>121</v>
      </c>
      <c r="E132" s="25" t="s">
        <v>109</v>
      </c>
      <c r="F132" s="57" t="s">
        <v>141</v>
      </c>
      <c r="G132" s="25" t="s">
        <v>25</v>
      </c>
      <c r="H132" s="26">
        <f>SUM('[1]8'!G649)</f>
        <v>1751.8</v>
      </c>
      <c r="I132" s="26">
        <f>SUM('[1]8'!H649)</f>
        <v>1846.8</v>
      </c>
    </row>
    <row r="133" spans="1:9" ht="75" x14ac:dyDescent="0.25">
      <c r="A133" s="17"/>
      <c r="B133" s="28" t="s">
        <v>137</v>
      </c>
      <c r="C133" s="30" t="s">
        <v>120</v>
      </c>
      <c r="D133" s="25" t="s">
        <v>121</v>
      </c>
      <c r="E133" s="25" t="s">
        <v>109</v>
      </c>
      <c r="F133" s="57" t="s">
        <v>141</v>
      </c>
      <c r="G133" s="25" t="s">
        <v>25</v>
      </c>
      <c r="H133" s="26">
        <f>SUM('[1]8'!G916)</f>
        <v>1035</v>
      </c>
      <c r="I133" s="26">
        <f>SUM('[1]8'!H916)</f>
        <v>1271</v>
      </c>
    </row>
    <row r="134" spans="1:9" ht="75" x14ac:dyDescent="0.25">
      <c r="A134" s="17"/>
      <c r="B134" s="28" t="s">
        <v>59</v>
      </c>
      <c r="C134" s="30" t="s">
        <v>120</v>
      </c>
      <c r="D134" s="25" t="s">
        <v>121</v>
      </c>
      <c r="E134" s="25" t="s">
        <v>109</v>
      </c>
      <c r="F134" s="57" t="s">
        <v>141</v>
      </c>
      <c r="G134" s="25" t="s">
        <v>26</v>
      </c>
      <c r="H134" s="26">
        <f>SUM('[1]8'!G680)</f>
        <v>51</v>
      </c>
      <c r="I134" s="26">
        <f>SUM('[1]8'!H680)</f>
        <v>51</v>
      </c>
    </row>
    <row r="135" spans="1:9" ht="45" x14ac:dyDescent="0.25">
      <c r="A135" s="17"/>
      <c r="B135" s="11" t="s">
        <v>143</v>
      </c>
      <c r="C135" s="30" t="s">
        <v>120</v>
      </c>
      <c r="D135" s="25" t="s">
        <v>121</v>
      </c>
      <c r="E135" s="25" t="s">
        <v>142</v>
      </c>
      <c r="F135" s="52" t="s">
        <v>207</v>
      </c>
      <c r="G135" s="25"/>
      <c r="H135" s="26">
        <f>SUM(H136:H139)</f>
        <v>3960.8</v>
      </c>
      <c r="I135" s="26">
        <f>SUM(I136:I139)</f>
        <v>19262.599999999999</v>
      </c>
    </row>
    <row r="136" spans="1:9" ht="45" x14ac:dyDescent="0.25">
      <c r="A136" s="17"/>
      <c r="B136" s="11" t="s">
        <v>143</v>
      </c>
      <c r="C136" s="30" t="s">
        <v>120</v>
      </c>
      <c r="D136" s="25" t="s">
        <v>121</v>
      </c>
      <c r="E136" s="25" t="s">
        <v>142</v>
      </c>
      <c r="F136" s="83">
        <v>4900100045</v>
      </c>
      <c r="G136" s="25" t="s">
        <v>25</v>
      </c>
      <c r="H136" s="26">
        <f>SUM('[1]8'!G727)</f>
        <v>3284.8</v>
      </c>
      <c r="I136" s="26">
        <f>SUM('[1]8'!H727)</f>
        <v>3869</v>
      </c>
    </row>
    <row r="137" spans="1:9" ht="45" x14ac:dyDescent="0.25">
      <c r="A137" s="17"/>
      <c r="B137" s="11" t="s">
        <v>143</v>
      </c>
      <c r="C137" s="30" t="s">
        <v>120</v>
      </c>
      <c r="D137" s="25" t="s">
        <v>121</v>
      </c>
      <c r="E137" s="25" t="s">
        <v>142</v>
      </c>
      <c r="F137" s="83">
        <v>4900100045</v>
      </c>
      <c r="G137" s="25" t="s">
        <v>26</v>
      </c>
      <c r="H137" s="26">
        <f>SUM('[1]8'!G732)</f>
        <v>117.80000000000001</v>
      </c>
      <c r="I137" s="26">
        <f>SUM('[1]8'!H732)</f>
        <v>117.80000000000001</v>
      </c>
    </row>
    <row r="138" spans="1:9" ht="45" x14ac:dyDescent="0.25">
      <c r="A138" s="17"/>
      <c r="B138" s="11" t="s">
        <v>143</v>
      </c>
      <c r="C138" s="30" t="s">
        <v>120</v>
      </c>
      <c r="D138" s="25" t="s">
        <v>121</v>
      </c>
      <c r="E138" s="25" t="s">
        <v>142</v>
      </c>
      <c r="F138" s="83">
        <v>4900100096</v>
      </c>
      <c r="G138" s="25" t="s">
        <v>26</v>
      </c>
      <c r="H138" s="26">
        <f>SUM('[2]9'!G767)</f>
        <v>518.20000000000005</v>
      </c>
      <c r="I138" s="26">
        <f>SUM('[1]8'!H723)</f>
        <v>15235.8</v>
      </c>
    </row>
    <row r="139" spans="1:9" ht="45" x14ac:dyDescent="0.25">
      <c r="A139" s="17"/>
      <c r="B139" s="11" t="s">
        <v>143</v>
      </c>
      <c r="C139" s="30" t="s">
        <v>120</v>
      </c>
      <c r="D139" s="25" t="s">
        <v>121</v>
      </c>
      <c r="E139" s="25" t="s">
        <v>17</v>
      </c>
      <c r="F139" s="83">
        <v>4900100045</v>
      </c>
      <c r="G139" s="25" t="s">
        <v>26</v>
      </c>
      <c r="H139" s="26">
        <f>SUM('[1]8'!G822)</f>
        <v>40</v>
      </c>
      <c r="I139" s="26">
        <f>SUM('[1]8'!H822)</f>
        <v>40</v>
      </c>
    </row>
    <row r="140" spans="1:9" ht="60" x14ac:dyDescent="0.25">
      <c r="A140" s="17"/>
      <c r="B140" s="11" t="s">
        <v>144</v>
      </c>
      <c r="C140" s="30" t="s">
        <v>120</v>
      </c>
      <c r="D140" s="25" t="s">
        <v>121</v>
      </c>
      <c r="E140" s="25" t="s">
        <v>17</v>
      </c>
      <c r="F140" s="57" t="s">
        <v>51</v>
      </c>
      <c r="G140" s="25" t="s">
        <v>26</v>
      </c>
      <c r="H140" s="26">
        <f>SUM('[1]8'!G810)</f>
        <v>0</v>
      </c>
      <c r="I140" s="26">
        <f>SUM('[1]8'!H810)</f>
        <v>21</v>
      </c>
    </row>
    <row r="141" spans="1:9" ht="60" x14ac:dyDescent="0.25">
      <c r="A141" s="17"/>
      <c r="B141" s="11" t="s">
        <v>145</v>
      </c>
      <c r="C141" s="30" t="s">
        <v>120</v>
      </c>
      <c r="D141" s="25" t="s">
        <v>121</v>
      </c>
      <c r="E141" s="25" t="s">
        <v>146</v>
      </c>
      <c r="F141" s="80">
        <v>5100100047</v>
      </c>
      <c r="G141" s="25" t="s">
        <v>26</v>
      </c>
      <c r="H141" s="26">
        <f>SUM('[1]8'!G741)</f>
        <v>9</v>
      </c>
      <c r="I141" s="26">
        <f>SUM('[1]8'!H741)</f>
        <v>9</v>
      </c>
    </row>
    <row r="142" spans="1:9" ht="75" x14ac:dyDescent="0.25">
      <c r="A142" s="17"/>
      <c r="B142" s="11" t="s">
        <v>147</v>
      </c>
      <c r="C142" s="30" t="s">
        <v>120</v>
      </c>
      <c r="D142" s="25" t="s">
        <v>121</v>
      </c>
      <c r="E142" s="25" t="s">
        <v>146</v>
      </c>
      <c r="F142" s="57" t="s">
        <v>148</v>
      </c>
      <c r="G142" s="25" t="s">
        <v>26</v>
      </c>
      <c r="H142" s="26">
        <f>SUM('[1]8'!G747)</f>
        <v>8.4</v>
      </c>
      <c r="I142" s="26">
        <f>SUM('[1]8'!H747)</f>
        <v>8.4</v>
      </c>
    </row>
    <row r="143" spans="1:9" ht="60" x14ac:dyDescent="0.25">
      <c r="A143" s="17"/>
      <c r="B143" s="86" t="s">
        <v>52</v>
      </c>
      <c r="C143" s="30" t="s">
        <v>120</v>
      </c>
      <c r="D143" s="25" t="s">
        <v>121</v>
      </c>
      <c r="E143" s="25" t="s">
        <v>109</v>
      </c>
      <c r="F143" s="57" t="s">
        <v>98</v>
      </c>
      <c r="G143" s="25" t="s">
        <v>26</v>
      </c>
      <c r="H143" s="26">
        <f>SUM('[1]8'!G666)</f>
        <v>59.199999999999996</v>
      </c>
      <c r="I143" s="26">
        <f>SUM('[1]8'!H666)</f>
        <v>59.2</v>
      </c>
    </row>
    <row r="144" spans="1:9" ht="60" x14ac:dyDescent="0.25">
      <c r="A144" s="17"/>
      <c r="B144" s="86" t="s">
        <v>52</v>
      </c>
      <c r="C144" s="30" t="s">
        <v>120</v>
      </c>
      <c r="D144" s="25" t="s">
        <v>121</v>
      </c>
      <c r="E144" s="25" t="s">
        <v>17</v>
      </c>
      <c r="F144" s="57" t="s">
        <v>98</v>
      </c>
      <c r="G144" s="25" t="s">
        <v>26</v>
      </c>
      <c r="H144" s="26">
        <f>SUM('[1]8'!G816)</f>
        <v>10.5</v>
      </c>
      <c r="I144" s="26">
        <f>SUM('[1]8'!H816)</f>
        <v>10.5</v>
      </c>
    </row>
    <row r="145" spans="1:232" ht="60" x14ac:dyDescent="0.25">
      <c r="A145" s="17"/>
      <c r="B145" s="86" t="s">
        <v>149</v>
      </c>
      <c r="C145" s="30" t="s">
        <v>120</v>
      </c>
      <c r="D145" s="25" t="s">
        <v>121</v>
      </c>
      <c r="E145" s="25" t="s">
        <v>150</v>
      </c>
      <c r="F145" s="80">
        <v>8900000000</v>
      </c>
      <c r="G145" s="25"/>
      <c r="H145" s="26">
        <f>SUM(H146+H147)</f>
        <v>29732.5</v>
      </c>
      <c r="I145" s="26">
        <f>SUM(I146+I147)</f>
        <v>276</v>
      </c>
    </row>
    <row r="146" spans="1:232" ht="60" x14ac:dyDescent="0.25">
      <c r="A146" s="17"/>
      <c r="B146" s="86" t="s">
        <v>149</v>
      </c>
      <c r="C146" s="30" t="s">
        <v>120</v>
      </c>
      <c r="D146" s="25" t="s">
        <v>121</v>
      </c>
      <c r="E146" s="25" t="s">
        <v>150</v>
      </c>
      <c r="F146" s="75">
        <v>8900100050</v>
      </c>
      <c r="G146" s="25" t="s">
        <v>26</v>
      </c>
      <c r="H146" s="26">
        <f>SUM('[1]8'!G787)</f>
        <v>276</v>
      </c>
      <c r="I146" s="26">
        <f>SUM('[1]8'!H787)</f>
        <v>276</v>
      </c>
    </row>
    <row r="147" spans="1:232" ht="60" x14ac:dyDescent="0.25">
      <c r="A147" s="17"/>
      <c r="B147" s="86" t="s">
        <v>149</v>
      </c>
      <c r="C147" s="30" t="s">
        <v>120</v>
      </c>
      <c r="D147" s="25" t="s">
        <v>121</v>
      </c>
      <c r="E147" s="25" t="s">
        <v>150</v>
      </c>
      <c r="F147" s="80" t="s">
        <v>208</v>
      </c>
      <c r="G147" s="25"/>
      <c r="H147" s="26">
        <f>SUM('[1]8'!G776)</f>
        <v>29456.5</v>
      </c>
      <c r="I147" s="26">
        <f>SUM('[1]8'!H777)</f>
        <v>0</v>
      </c>
    </row>
    <row r="148" spans="1:232" ht="60" x14ac:dyDescent="0.25">
      <c r="A148" s="8">
        <v>54</v>
      </c>
      <c r="B148" s="11" t="s">
        <v>57</v>
      </c>
      <c r="C148" s="30" t="s">
        <v>120</v>
      </c>
      <c r="D148" s="32" t="s">
        <v>121</v>
      </c>
      <c r="E148" s="32" t="s">
        <v>109</v>
      </c>
      <c r="F148" s="57" t="s">
        <v>104</v>
      </c>
      <c r="G148" s="32" t="s">
        <v>26</v>
      </c>
      <c r="H148" s="26">
        <f>SUM('[1]8'!G673)</f>
        <v>14.4</v>
      </c>
      <c r="I148" s="26">
        <f>SUM('[1]8'!H673)</f>
        <v>14.4</v>
      </c>
    </row>
    <row r="149" spans="1:232" ht="45" x14ac:dyDescent="0.25">
      <c r="A149" s="8"/>
      <c r="B149" s="86" t="s">
        <v>151</v>
      </c>
      <c r="C149" s="30" t="s">
        <v>120</v>
      </c>
      <c r="D149" s="32" t="s">
        <v>121</v>
      </c>
      <c r="E149" s="32" t="s">
        <v>152</v>
      </c>
      <c r="F149" s="52">
        <v>5700000000</v>
      </c>
      <c r="G149" s="32"/>
      <c r="H149" s="84">
        <f>H150+H151</f>
        <v>1967.8999999999999</v>
      </c>
      <c r="I149" s="84">
        <f>I150+I151</f>
        <v>1967.8999999999999</v>
      </c>
    </row>
    <row r="150" spans="1:232" ht="75" x14ac:dyDescent="0.25">
      <c r="A150" s="8"/>
      <c r="B150" s="86" t="s">
        <v>153</v>
      </c>
      <c r="C150" s="30" t="s">
        <v>120</v>
      </c>
      <c r="D150" s="32" t="s">
        <v>121</v>
      </c>
      <c r="E150" s="32" t="s">
        <v>152</v>
      </c>
      <c r="F150" s="57" t="s">
        <v>154</v>
      </c>
      <c r="G150" s="32" t="s">
        <v>26</v>
      </c>
      <c r="H150" s="84">
        <f>SUM('[1]8'!G898)</f>
        <v>302.3</v>
      </c>
      <c r="I150" s="84">
        <f>SUM('[1]8'!H898)</f>
        <v>302.3</v>
      </c>
    </row>
    <row r="151" spans="1:232" ht="90" x14ac:dyDescent="0.25">
      <c r="A151" s="29"/>
      <c r="B151" s="12" t="s">
        <v>214</v>
      </c>
      <c r="C151" s="30" t="s">
        <v>120</v>
      </c>
      <c r="D151" s="32" t="s">
        <v>121</v>
      </c>
      <c r="E151" s="32" t="s">
        <v>131</v>
      </c>
      <c r="F151" s="80" t="s">
        <v>209</v>
      </c>
      <c r="G151" s="32" t="s">
        <v>132</v>
      </c>
      <c r="H151" s="84">
        <f>SUM('[1]8'!G904)</f>
        <v>1665.6</v>
      </c>
      <c r="I151" s="84">
        <f>SUM('[1]8'!H902)</f>
        <v>1665.6</v>
      </c>
    </row>
    <row r="152" spans="1:232" ht="75" x14ac:dyDescent="0.25">
      <c r="A152" s="29"/>
      <c r="B152" s="86" t="s">
        <v>155</v>
      </c>
      <c r="C152" s="30" t="s">
        <v>156</v>
      </c>
      <c r="D152" s="32" t="s">
        <v>121</v>
      </c>
      <c r="E152" s="32" t="s">
        <v>157</v>
      </c>
      <c r="F152" s="57" t="s">
        <v>158</v>
      </c>
      <c r="G152" s="32" t="s">
        <v>132</v>
      </c>
      <c r="H152" s="84">
        <f>SUM('[1]8'!G770)</f>
        <v>137.69999999999999</v>
      </c>
      <c r="I152" s="84">
        <f>SUM('[1]8'!H770)</f>
        <v>1200</v>
      </c>
    </row>
    <row r="153" spans="1:232" ht="60" x14ac:dyDescent="0.25">
      <c r="A153" s="29"/>
      <c r="B153" s="86" t="s">
        <v>159</v>
      </c>
      <c r="C153" s="30" t="s">
        <v>156</v>
      </c>
      <c r="D153" s="32" t="s">
        <v>121</v>
      </c>
      <c r="E153" s="32" t="s">
        <v>109</v>
      </c>
      <c r="F153" s="57" t="s">
        <v>160</v>
      </c>
      <c r="G153" s="32"/>
      <c r="H153" s="84">
        <f>SUM(H154:H161)</f>
        <v>4089.9</v>
      </c>
      <c r="I153" s="84">
        <f>SUM(I154:I161)</f>
        <v>4113.8</v>
      </c>
    </row>
    <row r="154" spans="1:232" ht="60" x14ac:dyDescent="0.25">
      <c r="A154" s="29"/>
      <c r="B154" s="86" t="s">
        <v>159</v>
      </c>
      <c r="C154" s="30" t="s">
        <v>156</v>
      </c>
      <c r="D154" s="32" t="s">
        <v>121</v>
      </c>
      <c r="E154" s="32" t="s">
        <v>109</v>
      </c>
      <c r="F154" s="57" t="s">
        <v>161</v>
      </c>
      <c r="G154" s="32" t="s">
        <v>25</v>
      </c>
      <c r="H154" s="84">
        <f>SUM('[1]8'!G702)</f>
        <v>2901.9</v>
      </c>
      <c r="I154" s="84">
        <f>SUM('[1]8'!H702)</f>
        <v>2925.8</v>
      </c>
    </row>
    <row r="155" spans="1:232" ht="60" x14ac:dyDescent="0.25">
      <c r="A155" s="29"/>
      <c r="B155" s="86" t="s">
        <v>159</v>
      </c>
      <c r="C155" s="30" t="s">
        <v>156</v>
      </c>
      <c r="D155" s="32" t="s">
        <v>121</v>
      </c>
      <c r="E155" s="32" t="s">
        <v>109</v>
      </c>
      <c r="F155" s="57" t="s">
        <v>161</v>
      </c>
      <c r="G155" s="32" t="s">
        <v>26</v>
      </c>
      <c r="H155" s="84">
        <f>SUM('[1]8'!G707)</f>
        <v>337.3</v>
      </c>
      <c r="I155" s="84">
        <f>SUM('[1]8'!H707)</f>
        <v>337.3</v>
      </c>
    </row>
    <row r="156" spans="1:232" ht="60" x14ac:dyDescent="0.25">
      <c r="B156" s="86" t="s">
        <v>159</v>
      </c>
      <c r="C156" s="30" t="s">
        <v>156</v>
      </c>
      <c r="D156" s="32" t="s">
        <v>121</v>
      </c>
      <c r="E156" s="32" t="s">
        <v>109</v>
      </c>
      <c r="F156" s="57" t="s">
        <v>161</v>
      </c>
      <c r="G156" s="32" t="s">
        <v>132</v>
      </c>
      <c r="H156" s="84">
        <f>SUM('[1]8'!G711)</f>
        <v>1</v>
      </c>
      <c r="I156" s="84">
        <f>SUM('[1]8'!H711)</f>
        <v>1</v>
      </c>
    </row>
    <row r="157" spans="1:232" ht="60" x14ac:dyDescent="0.25">
      <c r="B157" s="86" t="s">
        <v>159</v>
      </c>
      <c r="C157" s="30" t="s">
        <v>156</v>
      </c>
      <c r="D157" s="32" t="s">
        <v>121</v>
      </c>
      <c r="E157" s="32" t="s">
        <v>109</v>
      </c>
      <c r="F157" s="57" t="s">
        <v>161</v>
      </c>
      <c r="G157" s="32" t="s">
        <v>27</v>
      </c>
      <c r="H157" s="84">
        <f>SUM('[1]8'!G714)</f>
        <v>16.100000000000001</v>
      </c>
      <c r="I157" s="84">
        <f>SUM('[1]8'!H714)</f>
        <v>16.100000000000001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</row>
    <row r="158" spans="1:232" ht="60" x14ac:dyDescent="0.25">
      <c r="B158" s="86" t="s">
        <v>159</v>
      </c>
      <c r="C158" s="30" t="s">
        <v>156</v>
      </c>
      <c r="D158" s="32" t="s">
        <v>121</v>
      </c>
      <c r="E158" s="32" t="s">
        <v>109</v>
      </c>
      <c r="F158" s="57" t="s">
        <v>162</v>
      </c>
      <c r="G158" s="32" t="s">
        <v>26</v>
      </c>
      <c r="H158" s="84">
        <f>SUM('[1]8'!G686)</f>
        <v>70</v>
      </c>
      <c r="I158" s="84">
        <f>SUM('[1]8'!H686)</f>
        <v>70</v>
      </c>
    </row>
    <row r="159" spans="1:232" ht="60" x14ac:dyDescent="0.25">
      <c r="B159" s="86" t="s">
        <v>159</v>
      </c>
      <c r="C159" s="30" t="s">
        <v>156</v>
      </c>
      <c r="D159" s="32" t="s">
        <v>121</v>
      </c>
      <c r="E159" s="32" t="s">
        <v>109</v>
      </c>
      <c r="F159" s="57" t="s">
        <v>163</v>
      </c>
      <c r="G159" s="32" t="s">
        <v>26</v>
      </c>
      <c r="H159" s="84">
        <f>SUM('[1]8'!G690)</f>
        <v>40</v>
      </c>
      <c r="I159" s="84">
        <f>SUM('[1]8'!H690)</f>
        <v>40</v>
      </c>
    </row>
    <row r="160" spans="1:232" ht="60" x14ac:dyDescent="0.25">
      <c r="B160" s="86" t="s">
        <v>159</v>
      </c>
      <c r="C160" s="30" t="s">
        <v>156</v>
      </c>
      <c r="D160" s="32" t="s">
        <v>121</v>
      </c>
      <c r="E160" s="32" t="s">
        <v>109</v>
      </c>
      <c r="F160" s="57" t="s">
        <v>164</v>
      </c>
      <c r="G160" s="32" t="s">
        <v>26</v>
      </c>
      <c r="H160" s="84">
        <f>SUM('[1]8'!G694)</f>
        <v>72.5</v>
      </c>
      <c r="I160" s="84">
        <f>SUM('[1]8'!H694)</f>
        <v>72.5</v>
      </c>
    </row>
    <row r="161" spans="2:9" ht="60" x14ac:dyDescent="0.25">
      <c r="B161" s="86" t="s">
        <v>159</v>
      </c>
      <c r="C161" s="30" t="s">
        <v>156</v>
      </c>
      <c r="D161" s="32" t="s">
        <v>121</v>
      </c>
      <c r="E161" s="32" t="s">
        <v>109</v>
      </c>
      <c r="F161" s="57" t="s">
        <v>165</v>
      </c>
      <c r="G161" s="32" t="s">
        <v>26</v>
      </c>
      <c r="H161" s="84">
        <f>SUM('[1]8'!G698)</f>
        <v>651.1</v>
      </c>
      <c r="I161" s="84">
        <f>SUM('[1]8'!H698)</f>
        <v>651.1</v>
      </c>
    </row>
    <row r="162" spans="2:9" ht="15.75" x14ac:dyDescent="0.25">
      <c r="B162" s="33" t="s">
        <v>166</v>
      </c>
      <c r="C162" s="18"/>
      <c r="D162" s="34" t="s">
        <v>121</v>
      </c>
      <c r="E162" s="34"/>
      <c r="F162" s="85"/>
      <c r="G162" s="34"/>
      <c r="H162" s="41">
        <f>SUM(H121+H127+H128+H129+H135+H140+H141+H142+H143+H145+H148+H149+H152+H153+H144+H120)</f>
        <v>79234.299999999988</v>
      </c>
      <c r="I162" s="41">
        <f>SUM(I121+I127+I128+I129+I135+I140+I141+I142+I143+I145+I148+I149+I152+I153+I144+I120)</f>
        <v>66911.8</v>
      </c>
    </row>
    <row r="163" spans="2:9" ht="60" x14ac:dyDescent="0.25">
      <c r="B163" s="86" t="s">
        <v>58</v>
      </c>
      <c r="C163" s="30" t="s">
        <v>167</v>
      </c>
      <c r="D163" s="16" t="s">
        <v>168</v>
      </c>
      <c r="E163" s="16" t="s">
        <v>111</v>
      </c>
      <c r="F163" s="52">
        <v>5910100224</v>
      </c>
      <c r="G163" s="16" t="s">
        <v>25</v>
      </c>
      <c r="H163" s="41">
        <f>SUM('[1]8'!G961)</f>
        <v>2563</v>
      </c>
      <c r="I163" s="41">
        <f>SUM('[1]8'!H961)</f>
        <v>2563</v>
      </c>
    </row>
    <row r="164" spans="2:9" ht="47.25" x14ac:dyDescent="0.25">
      <c r="B164" s="35" t="s">
        <v>169</v>
      </c>
      <c r="C164" s="30"/>
      <c r="D164" s="34" t="s">
        <v>168</v>
      </c>
      <c r="E164" s="34"/>
      <c r="F164" s="85"/>
      <c r="G164" s="34"/>
      <c r="H164" s="41">
        <f>SUM(H163)</f>
        <v>2563</v>
      </c>
      <c r="I164" s="41">
        <f>SUM(I163)</f>
        <v>2563</v>
      </c>
    </row>
    <row r="165" spans="2:9" ht="15" x14ac:dyDescent="0.25">
      <c r="B165" s="86" t="s">
        <v>170</v>
      </c>
      <c r="C165" s="18"/>
      <c r="D165" s="16"/>
      <c r="E165" s="16"/>
      <c r="F165" s="52"/>
      <c r="G165" s="16"/>
      <c r="H165" s="49">
        <f>H48+H109+H119+H162+H164</f>
        <v>489576.10000000003</v>
      </c>
      <c r="I165" s="49">
        <f>SUM(I164+I162+I119+I109+I48)</f>
        <v>472290.89999999997</v>
      </c>
    </row>
    <row r="166" spans="2:9" x14ac:dyDescent="0.2">
      <c r="B166" s="36"/>
      <c r="C166" s="36"/>
      <c r="D166" s="36"/>
      <c r="E166" s="36"/>
      <c r="F166" s="36"/>
      <c r="G166" s="36"/>
      <c r="H166" s="89"/>
      <c r="I166" s="36"/>
    </row>
    <row r="167" spans="2:9" x14ac:dyDescent="0.2">
      <c r="B167" s="36" t="s">
        <v>171</v>
      </c>
      <c r="C167" s="36"/>
      <c r="D167" s="36"/>
      <c r="E167" s="36"/>
      <c r="F167" s="36"/>
      <c r="G167" s="36"/>
      <c r="H167" s="89"/>
      <c r="I167" s="36"/>
    </row>
    <row r="168" spans="2:9" x14ac:dyDescent="0.2">
      <c r="B168" s="36" t="s">
        <v>172</v>
      </c>
      <c r="C168" s="36"/>
      <c r="D168" s="36"/>
      <c r="E168" s="36"/>
      <c r="F168" s="36"/>
      <c r="G168" s="36"/>
      <c r="H168" s="89"/>
      <c r="I168" s="36"/>
    </row>
    <row r="169" spans="2:9" x14ac:dyDescent="0.2">
      <c r="B169" s="36" t="s">
        <v>173</v>
      </c>
      <c r="C169" s="36"/>
      <c r="D169" s="36"/>
      <c r="E169" s="36"/>
      <c r="F169" s="36"/>
      <c r="G169" s="36"/>
      <c r="H169" s="89"/>
      <c r="I169" s="36"/>
    </row>
    <row r="170" spans="2:9" x14ac:dyDescent="0.2">
      <c r="B170" s="36" t="s">
        <v>174</v>
      </c>
      <c r="C170" s="36"/>
      <c r="D170" s="36"/>
      <c r="E170" s="36"/>
      <c r="F170" s="36"/>
      <c r="G170" s="36"/>
      <c r="H170" s="89"/>
      <c r="I170" s="36"/>
    </row>
    <row r="171" spans="2:9" x14ac:dyDescent="0.2">
      <c r="B171" s="36" t="s">
        <v>175</v>
      </c>
      <c r="C171" s="36"/>
      <c r="D171" s="36"/>
      <c r="E171" s="36"/>
      <c r="F171" s="36"/>
      <c r="G171" s="36"/>
      <c r="H171" s="89"/>
      <c r="I171" s="36"/>
    </row>
    <row r="172" spans="2:9" x14ac:dyDescent="0.2">
      <c r="B172" s="36" t="s">
        <v>213</v>
      </c>
      <c r="C172" s="36"/>
      <c r="D172" s="36"/>
      <c r="E172" s="36"/>
      <c r="F172" s="36"/>
      <c r="G172" s="36"/>
      <c r="H172" s="89"/>
      <c r="I172" s="36"/>
    </row>
    <row r="173" spans="2:9" x14ac:dyDescent="0.2">
      <c r="B173" s="36" t="s">
        <v>176</v>
      </c>
      <c r="C173" s="36"/>
      <c r="D173" s="36"/>
      <c r="E173" s="36"/>
      <c r="F173" s="36"/>
      <c r="G173" s="36"/>
      <c r="H173" s="89"/>
      <c r="I173" s="36"/>
    </row>
    <row r="174" spans="2:9" x14ac:dyDescent="0.2">
      <c r="B174" s="36" t="s">
        <v>177</v>
      </c>
      <c r="C174" s="36"/>
      <c r="D174" s="36"/>
      <c r="E174" s="36"/>
      <c r="F174" s="36"/>
      <c r="G174" s="36"/>
      <c r="H174" s="89"/>
      <c r="I174" s="36"/>
    </row>
  </sheetData>
  <mergeCells count="12">
    <mergeCell ref="E1:I1"/>
    <mergeCell ref="H8:H9"/>
    <mergeCell ref="I8:I9"/>
    <mergeCell ref="A4:H4"/>
    <mergeCell ref="G6:I6"/>
    <mergeCell ref="C7:C9"/>
    <mergeCell ref="D7:G7"/>
    <mergeCell ref="H7:I7"/>
    <mergeCell ref="D8:D9"/>
    <mergeCell ref="E8:E9"/>
    <mergeCell ref="F8:F9"/>
    <mergeCell ref="G8:G9"/>
  </mergeCells>
  <pageMargins left="1.1811023622047245" right="0.59055118110236227" top="0.59055118110236227" bottom="0.59055118110236227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2021-11-15T02:46:00Z</cp:lastPrinted>
  <dcterms:created xsi:type="dcterms:W3CDTF">2020-12-04T04:46:55Z</dcterms:created>
  <dcterms:modified xsi:type="dcterms:W3CDTF">2021-12-15T04:51:08Z</dcterms:modified>
</cp:coreProperties>
</file>