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6D3E79E-723D-4055-8BFC-77F046AD03D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7" i="1" s="1"/>
  <c r="D48" i="1"/>
  <c r="D47" i="1" s="1"/>
  <c r="D46" i="1"/>
  <c r="E45" i="1"/>
  <c r="D45" i="1"/>
  <c r="E44" i="1"/>
  <c r="D44" i="1"/>
  <c r="E43" i="1"/>
  <c r="D43" i="1"/>
  <c r="E42" i="1"/>
  <c r="D42" i="1"/>
  <c r="E41" i="1"/>
  <c r="E40" i="1" s="1"/>
  <c r="D41" i="1"/>
  <c r="D40" i="1" s="1"/>
  <c r="E39" i="1"/>
  <c r="D39" i="1"/>
  <c r="E38" i="1"/>
  <c r="D38" i="1"/>
  <c r="E37" i="1"/>
  <c r="D37" i="1"/>
  <c r="E36" i="1"/>
  <c r="E35" i="1" s="1"/>
  <c r="D36" i="1"/>
  <c r="D35" i="1" s="1"/>
  <c r="E34" i="1"/>
  <c r="D34" i="1"/>
  <c r="E33" i="1"/>
  <c r="D33" i="1"/>
  <c r="E31" i="1"/>
  <c r="D31" i="1"/>
  <c r="E30" i="1"/>
  <c r="D30" i="1"/>
  <c r="E29" i="1"/>
  <c r="D29" i="1"/>
  <c r="E28" i="1"/>
  <c r="D28" i="1"/>
  <c r="E27" i="1"/>
  <c r="D27" i="1"/>
  <c r="D25" i="1" s="1"/>
  <c r="E26" i="1"/>
  <c r="D26" i="1"/>
  <c r="E25" i="1"/>
  <c r="E24" i="1"/>
  <c r="E23" i="1" s="1"/>
  <c r="D24" i="1"/>
  <c r="D23" i="1"/>
  <c r="E22" i="1"/>
  <c r="E21" i="1" s="1"/>
  <c r="D22" i="1"/>
  <c r="D21" i="1"/>
  <c r="E20" i="1"/>
  <c r="D20" i="1"/>
  <c r="E19" i="1"/>
  <c r="D19" i="1"/>
  <c r="D18" i="1" s="1"/>
  <c r="E17" i="1"/>
  <c r="D17" i="1"/>
  <c r="E16" i="1"/>
  <c r="D16" i="1"/>
  <c r="D15" i="1" s="1"/>
  <c r="E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18" i="1" l="1"/>
  <c r="E49" i="1" s="1"/>
  <c r="D32" i="1"/>
  <c r="D7" i="1"/>
  <c r="D49" i="1" s="1"/>
  <c r="E32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<sst xmlns="http://schemas.openxmlformats.org/spreadsheetml/2006/main" count="128" uniqueCount="66">
  <si>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</si>
  <si>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</si>
  <si>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</si>
  <si>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</si>
  <si>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</si>
  <si>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</si>
  <si>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</si>
  <si>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</si>
  <si>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</si>
  <si>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</si>
  <si>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</si>
  <si>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</si>
  <si>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</si>
  <si>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</si>
  <si>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</si>
  <si>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</si>
  <si>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</si>
  <si>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</si>
  <si>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</si>
  <si>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</si>
  <si>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</si>
  <si>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</si>
  <si>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</si>
  <si>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</si>
  <si>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</si>
  <si>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</si>
  <si>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</si>
  <si>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</si>
  <si>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</si>
  <si>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</si>
  <si>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</si>
  <si>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</si>
  <si>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</si>
  <si>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</si>
  <si>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</si>
  <si>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</si>
  <si>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</si>
  <si>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</si>
  <si>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</si>
  <si>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</si>
  <si>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</si>
  <si>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</si>
  <si>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</si>
  <si>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</si>
  <si>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</si>
  <si>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</si>
  <si>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</si>
  <si>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</si>
  <si>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</si>
  <si>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</si>
  <si>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</si>
  <si>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</si>
  <si>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</si>
  <si>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</si>
  <si>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</si>
  <si>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РАСПРЕДЕЛЕНИЕ БЮДЖЕТНЫХ АССИГНОВАНИЙ ПО РАЗДЕЛАМ И ПОДРАЗДЕЛАМ КЛАССИФИКАЦИИ РАСХОДОВ БЮДЖЕТОВ НА ПЛАНОВЫЙ ПЕРИОД 2023 И 2024 ГОДОВ</t>
  </si>
  <si>
    <t xml:space="preserve">  2023г.  </t>
  </si>
  <si>
    <t xml:space="preserve">  2024г.    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</si>
  <si>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</si>
  <si>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</si>
  <si>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</si>
  <si>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</si>
  <si>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</si>
  <si>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</si>
  <si>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</si>
  <si>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 xml:space="preserve">   Приложение 4                                к решению Думы Балаганского района "О бюджете муниципального образования Балаганский район на 2022 год и на  плановый период 2023 и 2024 годов"                      от  15.12.2021г. №10/1-РД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</si>
</sst>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96;&#1072;&#1073;&#1083;&#1086;&#1085;%2023-24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</sheetNames>
    <sheetDataSet>
      <sheetData sheetId="0">
        <row r="13">
          <cell r="G13">
            <v>6327.4</v>
          </cell>
          <cell r="H13">
            <v>5950.4</v>
          </cell>
        </row>
        <row r="44">
          <cell r="G44">
            <v>51</v>
          </cell>
          <cell r="H44">
            <v>20</v>
          </cell>
        </row>
        <row r="85">
          <cell r="G85">
            <v>40</v>
          </cell>
          <cell r="H85">
            <v>40</v>
          </cell>
        </row>
        <row r="93">
          <cell r="G93">
            <v>15170.7</v>
          </cell>
          <cell r="H93">
            <v>10463.299999999999</v>
          </cell>
        </row>
        <row r="142">
          <cell r="G142">
            <v>11165.9</v>
          </cell>
          <cell r="H142">
            <v>11169.599999999999</v>
          </cell>
        </row>
        <row r="192">
          <cell r="G192">
            <v>78432.3</v>
          </cell>
          <cell r="H192">
            <v>75432.3</v>
          </cell>
        </row>
        <row r="225">
          <cell r="G225">
            <v>205268.39999999997</v>
          </cell>
          <cell r="H225">
            <v>209569</v>
          </cell>
        </row>
        <row r="291">
          <cell r="G291">
            <v>6828.6</v>
          </cell>
          <cell r="H291">
            <v>9909.7999999999993</v>
          </cell>
        </row>
        <row r="306">
          <cell r="G306">
            <v>138.30000000000001</v>
          </cell>
          <cell r="H306">
            <v>141.30000000000001</v>
          </cell>
        </row>
        <row r="351">
          <cell r="G351">
            <v>646.4</v>
          </cell>
          <cell r="H351">
            <v>646.4</v>
          </cell>
        </row>
        <row r="371">
          <cell r="G371">
            <v>11812.7</v>
          </cell>
          <cell r="H371">
            <v>7576.3</v>
          </cell>
        </row>
        <row r="454">
          <cell r="G454">
            <v>6671.2</v>
          </cell>
          <cell r="H454">
            <v>6671.2</v>
          </cell>
        </row>
        <row r="464">
          <cell r="G464">
            <v>14512.2</v>
          </cell>
          <cell r="H464">
            <v>14388.7</v>
          </cell>
        </row>
        <row r="493">
          <cell r="G493">
            <v>13190.800000000001</v>
          </cell>
          <cell r="H493">
            <v>12730</v>
          </cell>
        </row>
        <row r="532">
          <cell r="G532">
            <v>89</v>
          </cell>
          <cell r="H532">
            <v>89</v>
          </cell>
        </row>
        <row r="543">
          <cell r="G543">
            <v>476.4</v>
          </cell>
          <cell r="H543">
            <v>476.4</v>
          </cell>
        </row>
        <row r="551">
          <cell r="G551">
            <v>37969</v>
          </cell>
          <cell r="H551">
            <v>38306.400000000001</v>
          </cell>
        </row>
        <row r="565">
          <cell r="G565">
            <v>2583.1</v>
          </cell>
          <cell r="H565">
            <v>2583.1</v>
          </cell>
        </row>
        <row r="574">
          <cell r="G574">
            <v>35211.1</v>
          </cell>
          <cell r="H574">
            <v>37234.1</v>
          </cell>
        </row>
        <row r="604">
          <cell r="G604">
            <v>0.2</v>
          </cell>
          <cell r="H604">
            <v>0.2</v>
          </cell>
        </row>
        <row r="611">
          <cell r="G611">
            <v>400</v>
          </cell>
          <cell r="H611">
            <v>400</v>
          </cell>
        </row>
        <row r="616">
          <cell r="G616">
            <v>9215.7000000000007</v>
          </cell>
          <cell r="H616">
            <v>9334.6</v>
          </cell>
        </row>
        <row r="730">
          <cell r="G730">
            <v>3920.8</v>
          </cell>
          <cell r="H730">
            <v>19222.599999999999</v>
          </cell>
        </row>
        <row r="747">
          <cell r="G747">
            <v>17.399999999999999</v>
          </cell>
          <cell r="H747">
            <v>17.399999999999999</v>
          </cell>
        </row>
        <row r="762">
          <cell r="G762">
            <v>180</v>
          </cell>
          <cell r="H762">
            <v>180</v>
          </cell>
        </row>
        <row r="769">
          <cell r="G769">
            <v>15</v>
          </cell>
          <cell r="H769">
            <v>15</v>
          </cell>
        </row>
        <row r="777">
          <cell r="G777">
            <v>137.69999999999999</v>
          </cell>
          <cell r="H777">
            <v>1200</v>
          </cell>
        </row>
        <row r="785">
          <cell r="G785">
            <v>30197.3</v>
          </cell>
          <cell r="H785">
            <v>740.8</v>
          </cell>
        </row>
        <row r="807">
          <cell r="G807">
            <v>120.7</v>
          </cell>
          <cell r="H807">
            <v>141.69999999999999</v>
          </cell>
        </row>
        <row r="836">
          <cell r="G836">
            <v>170.4</v>
          </cell>
          <cell r="H836">
            <v>170.4</v>
          </cell>
        </row>
        <row r="868">
          <cell r="G868">
            <v>3705</v>
          </cell>
          <cell r="H868">
            <v>3764</v>
          </cell>
        </row>
        <row r="874">
          <cell r="G874">
            <v>417.9</v>
          </cell>
          <cell r="H874">
            <v>417.9</v>
          </cell>
        </row>
        <row r="883">
          <cell r="G883">
            <v>1222.0999999999999</v>
          </cell>
          <cell r="H883">
            <v>1222.0999999999999</v>
          </cell>
        </row>
        <row r="904">
          <cell r="G904">
            <v>302.3</v>
          </cell>
          <cell r="H904">
            <v>302.3</v>
          </cell>
        </row>
        <row r="912">
          <cell r="G912">
            <v>1665.6</v>
          </cell>
          <cell r="H912">
            <v>1665.6</v>
          </cell>
        </row>
        <row r="925">
          <cell r="G925">
            <v>2445.8000000000002</v>
          </cell>
          <cell r="H925">
            <v>2681.8</v>
          </cell>
        </row>
        <row r="941">
          <cell r="G941">
            <v>576.70000000000005</v>
          </cell>
          <cell r="H941">
            <v>577.70000000000005</v>
          </cell>
        </row>
        <row r="959">
          <cell r="G959">
            <v>5</v>
          </cell>
          <cell r="H959">
            <v>5</v>
          </cell>
        </row>
        <row r="967">
          <cell r="G967">
            <v>3490.6</v>
          </cell>
          <cell r="H967">
            <v>2611</v>
          </cell>
        </row>
        <row r="992">
          <cell r="G992">
            <v>20</v>
          </cell>
          <cell r="H992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17.28515625" style="15" customWidth="1"/>
    <col min="5" max="5" width="17.42578125" style="1" customWidth="1"/>
  </cols>
  <sheetData>
    <row r="1" spans="1:5" ht="115.5" customHeight="1" x14ac:dyDescent="0.25">
      <c r="B1" s="28" t="s">
        <v>65</v>
      </c>
      <c r="C1" s="28"/>
      <c r="D1" s="28"/>
      <c r="E1" s="28"/>
    </row>
    <row r="2" spans="1:5" ht="21" customHeight="1" x14ac:dyDescent="0.25">
      <c r="B2" s="2"/>
      <c r="C2" s="2"/>
      <c r="D2" s="2"/>
    </row>
    <row r="3" spans="1:5" ht="33" customHeight="1" x14ac:dyDescent="0.25">
      <c r="A3" s="29" t="s">
        <v>55</v>
      </c>
      <c r="B3" s="29"/>
      <c r="C3" s="29"/>
      <c r="D3" s="29"/>
      <c r="E3" s="29"/>
    </row>
    <row r="4" spans="1:5" ht="14.25" customHeight="1" x14ac:dyDescent="0.25">
      <c r="A4" s="20"/>
      <c r="B4" s="20"/>
      <c r="C4" s="20"/>
      <c r="D4" s="20"/>
      <c r="E4" s="16" t="s">
        <v>0</v>
      </c>
    </row>
    <row r="5" spans="1:5" hidden="1" x14ac:dyDescent="0.25">
      <c r="A5" s="20"/>
      <c r="B5" s="20"/>
      <c r="C5" s="20"/>
      <c r="D5" s="20"/>
      <c r="E5" s="16"/>
    </row>
    <row r="6" spans="1:5" ht="18" customHeight="1" x14ac:dyDescent="0.25">
      <c r="A6" s="19" t="s">
        <v>1</v>
      </c>
      <c r="B6" s="17" t="s">
        <v>58</v>
      </c>
      <c r="C6" s="17" t="s">
        <v>2</v>
      </c>
      <c r="D6" s="18" t="s">
        <v>56</v>
      </c>
      <c r="E6" s="18" t="s">
        <v>57</v>
      </c>
    </row>
    <row r="7" spans="1:5" x14ac:dyDescent="0.25">
      <c r="A7" s="3" t="s">
        <v>3</v>
      </c>
      <c r="B7" s="4" t="s">
        <v>4</v>
      </c>
      <c r="C7" s="4" t="s">
        <v>54</v>
      </c>
      <c r="D7" s="21">
        <f>SUM(D8:D14)</f>
        <v>79180.399999999994</v>
      </c>
      <c r="E7" s="21">
        <f>SUM(E8:E14)</f>
        <v>79859.399999999994</v>
      </c>
    </row>
    <row r="8" spans="1:5" ht="45" x14ac:dyDescent="0.25">
      <c r="A8" s="5" t="s">
        <v>5</v>
      </c>
      <c r="B8" s="6" t="s">
        <v>4</v>
      </c>
      <c r="C8" s="6" t="s">
        <v>6</v>
      </c>
      <c r="D8" s="22">
        <f>SUM('[1]8'!G565)</f>
        <v>2583.1</v>
      </c>
      <c r="E8" s="22">
        <f>SUM('[1]8'!H565)</f>
        <v>2583.1</v>
      </c>
    </row>
    <row r="9" spans="1:5" ht="60" x14ac:dyDescent="0.25">
      <c r="A9" s="5" t="s">
        <v>7</v>
      </c>
      <c r="B9" s="6" t="s">
        <v>4</v>
      </c>
      <c r="C9" s="6" t="s">
        <v>8</v>
      </c>
      <c r="D9" s="22">
        <f>SUM('[1]8'!G941)</f>
        <v>576.70000000000005</v>
      </c>
      <c r="E9" s="22">
        <f>SUM('[1]8'!H941)</f>
        <v>577.70000000000005</v>
      </c>
    </row>
    <row r="10" spans="1:5" ht="60" x14ac:dyDescent="0.25">
      <c r="A10" s="5" t="s">
        <v>9</v>
      </c>
      <c r="B10" s="6" t="s">
        <v>4</v>
      </c>
      <c r="C10" s="6" t="s">
        <v>10</v>
      </c>
      <c r="D10" s="22">
        <f>SUM('[1]8'!G574)</f>
        <v>35211.1</v>
      </c>
      <c r="E10" s="22">
        <f>SUM('[1]8'!H574)</f>
        <v>37234.1</v>
      </c>
    </row>
    <row r="11" spans="1:5" x14ac:dyDescent="0.25">
      <c r="A11" s="7" t="s">
        <v>11</v>
      </c>
      <c r="B11" s="6" t="s">
        <v>4</v>
      </c>
      <c r="C11" s="6" t="s">
        <v>12</v>
      </c>
      <c r="D11" s="22">
        <f>SUM('[1]8'!G604)</f>
        <v>0.2</v>
      </c>
      <c r="E11" s="22">
        <f>SUM('[1]8'!H604)</f>
        <v>0.2</v>
      </c>
    </row>
    <row r="12" spans="1:5" ht="45" x14ac:dyDescent="0.25">
      <c r="A12" s="5" t="s">
        <v>13</v>
      </c>
      <c r="B12" s="6" t="s">
        <v>4</v>
      </c>
      <c r="C12" s="6" t="s">
        <v>14</v>
      </c>
      <c r="D12" s="22">
        <f>SUM('[1]8'!G464+'[1]8'!G967)</f>
        <v>18002.8</v>
      </c>
      <c r="E12" s="22">
        <f>SUM('[1]8'!H967+'[1]8'!H464)</f>
        <v>16999.7</v>
      </c>
    </row>
    <row r="13" spans="1:5" x14ac:dyDescent="0.25">
      <c r="A13" s="5" t="s">
        <v>15</v>
      </c>
      <c r="B13" s="6" t="s">
        <v>4</v>
      </c>
      <c r="C13" s="6" t="s">
        <v>16</v>
      </c>
      <c r="D13" s="22">
        <f>SUM('[1]8'!G611)</f>
        <v>400</v>
      </c>
      <c r="E13" s="22">
        <f>SUM('[1]8'!H611)</f>
        <v>400</v>
      </c>
    </row>
    <row r="14" spans="1:5" ht="17.25" customHeight="1" x14ac:dyDescent="0.25">
      <c r="A14" s="5" t="s">
        <v>17</v>
      </c>
      <c r="B14" s="6" t="s">
        <v>4</v>
      </c>
      <c r="C14" s="6" t="s">
        <v>18</v>
      </c>
      <c r="D14" s="22">
        <f>SUM('[1]8'!G493+'[1]8'!G616)</f>
        <v>22406.5</v>
      </c>
      <c r="E14" s="22">
        <f>SUM('[1]8'!H616+'[1]8'!H493)</f>
        <v>22064.6</v>
      </c>
    </row>
    <row r="15" spans="1:5" ht="30" x14ac:dyDescent="0.25">
      <c r="A15" s="3" t="s">
        <v>19</v>
      </c>
      <c r="B15" s="4" t="s">
        <v>8</v>
      </c>
      <c r="C15" s="4" t="s">
        <v>54</v>
      </c>
      <c r="D15" s="21">
        <f>SUM(D16:D17)</f>
        <v>3938.2000000000003</v>
      </c>
      <c r="E15" s="21">
        <f>SUM(E16:E17)</f>
        <v>19240</v>
      </c>
    </row>
    <row r="16" spans="1:5" ht="45" x14ac:dyDescent="0.25">
      <c r="A16" s="5" t="s">
        <v>20</v>
      </c>
      <c r="B16" s="4" t="s">
        <v>8</v>
      </c>
      <c r="C16" s="4" t="s">
        <v>21</v>
      </c>
      <c r="D16" s="21">
        <f>SUM('[1]8'!G730)</f>
        <v>3920.8</v>
      </c>
      <c r="E16" s="21">
        <f>SUM('[1]8'!H730)</f>
        <v>19222.599999999999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21">
        <f>SUM('[1]8'!G747)</f>
        <v>17.399999999999999</v>
      </c>
      <c r="E17" s="21">
        <f>SUM('[1]8'!H747)</f>
        <v>17.399999999999999</v>
      </c>
    </row>
    <row r="18" spans="1:5" x14ac:dyDescent="0.25">
      <c r="A18" s="8" t="s">
        <v>24</v>
      </c>
      <c r="B18" s="9" t="s">
        <v>10</v>
      </c>
      <c r="C18" s="9" t="s">
        <v>54</v>
      </c>
      <c r="D18" s="23">
        <f>SUM(D19:D20)</f>
        <v>195</v>
      </c>
      <c r="E18" s="23">
        <f>SUM(E19:E20)</f>
        <v>195</v>
      </c>
    </row>
    <row r="19" spans="1:5" ht="17.25" customHeight="1" x14ac:dyDescent="0.25">
      <c r="A19" s="27" t="s">
        <v>64</v>
      </c>
      <c r="B19" s="9" t="s">
        <v>10</v>
      </c>
      <c r="C19" s="9" t="s">
        <v>12</v>
      </c>
      <c r="D19" s="23">
        <f>SUM('[1]8'!G762)</f>
        <v>180</v>
      </c>
      <c r="E19" s="23">
        <f>SUM('[1]8'!H762)</f>
        <v>180</v>
      </c>
    </row>
    <row r="20" spans="1:5" ht="30" x14ac:dyDescent="0.25">
      <c r="A20" s="3" t="s">
        <v>25</v>
      </c>
      <c r="B20" s="9" t="s">
        <v>10</v>
      </c>
      <c r="C20" s="9" t="s">
        <v>26</v>
      </c>
      <c r="D20" s="23">
        <f>SUM('[1]8'!G769)</f>
        <v>15</v>
      </c>
      <c r="E20" s="23">
        <f>SUM('[1]8'!H769)</f>
        <v>15</v>
      </c>
    </row>
    <row r="21" spans="1:5" x14ac:dyDescent="0.25">
      <c r="A21" s="8" t="s">
        <v>27</v>
      </c>
      <c r="B21" s="9" t="s">
        <v>12</v>
      </c>
      <c r="C21" s="9" t="s">
        <v>54</v>
      </c>
      <c r="D21" s="23">
        <f>SUM(D22)</f>
        <v>137.69999999999999</v>
      </c>
      <c r="E21" s="23">
        <f>SUM(E22)</f>
        <v>1200</v>
      </c>
    </row>
    <row r="22" spans="1:5" x14ac:dyDescent="0.25">
      <c r="A22" s="8" t="s">
        <v>28</v>
      </c>
      <c r="B22" s="9" t="s">
        <v>12</v>
      </c>
      <c r="C22" s="9" t="s">
        <v>4</v>
      </c>
      <c r="D22" s="23">
        <f>SUM('[1]8'!G777)</f>
        <v>137.69999999999999</v>
      </c>
      <c r="E22" s="23">
        <f>SUM('[1]8'!H777)</f>
        <v>1200</v>
      </c>
    </row>
    <row r="23" spans="1:5" x14ac:dyDescent="0.25">
      <c r="A23" s="3" t="s">
        <v>29</v>
      </c>
      <c r="B23" s="4" t="s">
        <v>14</v>
      </c>
      <c r="C23" s="4" t="s">
        <v>54</v>
      </c>
      <c r="D23" s="21">
        <f>D24</f>
        <v>30197.3</v>
      </c>
      <c r="E23" s="21">
        <f>E24</f>
        <v>740.8</v>
      </c>
    </row>
    <row r="24" spans="1:5" ht="30" x14ac:dyDescent="0.25">
      <c r="A24" s="3" t="s">
        <v>30</v>
      </c>
      <c r="B24" s="4" t="s">
        <v>14</v>
      </c>
      <c r="C24" s="4" t="s">
        <v>12</v>
      </c>
      <c r="D24" s="21">
        <f>SUM('[1]8'!G785)</f>
        <v>30197.3</v>
      </c>
      <c r="E24" s="21">
        <f>SUM('[1]8'!H785)</f>
        <v>740.8</v>
      </c>
    </row>
    <row r="25" spans="1:5" x14ac:dyDescent="0.25">
      <c r="A25" s="3" t="s">
        <v>31</v>
      </c>
      <c r="B25" s="4" t="s">
        <v>32</v>
      </c>
      <c r="C25" s="4" t="s">
        <v>54</v>
      </c>
      <c r="D25" s="21">
        <f>SUM(D26:D31)</f>
        <v>309950.19999999995</v>
      </c>
      <c r="E25" s="21">
        <f>E26+E27+E28+E29+E30+E31</f>
        <v>309711.59999999998</v>
      </c>
    </row>
    <row r="26" spans="1:5" x14ac:dyDescent="0.25">
      <c r="A26" s="3" t="s">
        <v>33</v>
      </c>
      <c r="B26" s="4" t="s">
        <v>32</v>
      </c>
      <c r="C26" s="4" t="s">
        <v>4</v>
      </c>
      <c r="D26" s="21">
        <f>SUM('[1]8'!G192)</f>
        <v>78432.3</v>
      </c>
      <c r="E26" s="21">
        <f>SUM('[1]8'!H192)</f>
        <v>75432.3</v>
      </c>
    </row>
    <row r="27" spans="1:5" x14ac:dyDescent="0.25">
      <c r="A27" s="3" t="s">
        <v>34</v>
      </c>
      <c r="B27" s="4" t="s">
        <v>32</v>
      </c>
      <c r="C27" s="4" t="s">
        <v>6</v>
      </c>
      <c r="D27" s="21">
        <f>SUM('[1]8'!G225)</f>
        <v>205268.39999999997</v>
      </c>
      <c r="E27" s="21">
        <f>SUM('[1]8'!H225)</f>
        <v>209569</v>
      </c>
    </row>
    <row r="28" spans="1:5" x14ac:dyDescent="0.25">
      <c r="A28" s="3" t="s">
        <v>35</v>
      </c>
      <c r="B28" s="4" t="s">
        <v>32</v>
      </c>
      <c r="C28" s="4" t="s">
        <v>8</v>
      </c>
      <c r="D28" s="21">
        <f>SUM('[1]8'!G291+'[1]8'!G13)</f>
        <v>13156</v>
      </c>
      <c r="E28" s="21">
        <f>SUM('[1]8'!H13+'[1]8'!H291)</f>
        <v>15860.199999999999</v>
      </c>
    </row>
    <row r="29" spans="1:5" ht="30" x14ac:dyDescent="0.25">
      <c r="A29" s="3" t="s">
        <v>59</v>
      </c>
      <c r="B29" s="4" t="s">
        <v>32</v>
      </c>
      <c r="C29" s="4" t="s">
        <v>12</v>
      </c>
      <c r="D29" s="21">
        <f>SUM('[1]8'!G306+'[1]8'!G44+'[1]8'!G532+'[1]8'!G807+'[1]8'!G959+'[1]8'!G992)</f>
        <v>424</v>
      </c>
      <c r="E29" s="21">
        <f>SUM('[1]8'!H44+'[1]8'!H306+'[1]8'!H532+'[1]8'!H807+'[1]8'!H959+'[1]8'!H992)</f>
        <v>417</v>
      </c>
    </row>
    <row r="30" spans="1:5" x14ac:dyDescent="0.25">
      <c r="A30" s="3" t="s">
        <v>36</v>
      </c>
      <c r="B30" s="4" t="s">
        <v>32</v>
      </c>
      <c r="C30" s="4" t="s">
        <v>32</v>
      </c>
      <c r="D30" s="21">
        <f>SUM('[1]8'!G836+'[1]8'!G351)</f>
        <v>816.8</v>
      </c>
      <c r="E30" s="21">
        <f>SUM('[1]8'!H351+'[1]8'!H836)</f>
        <v>816.8</v>
      </c>
    </row>
    <row r="31" spans="1:5" x14ac:dyDescent="0.25">
      <c r="A31" s="3" t="s">
        <v>37</v>
      </c>
      <c r="B31" s="4" t="s">
        <v>32</v>
      </c>
      <c r="C31" s="4" t="s">
        <v>38</v>
      </c>
      <c r="D31" s="21">
        <f>SUM('[1]8'!G85+'[1]8'!G371)</f>
        <v>11852.7</v>
      </c>
      <c r="E31" s="21">
        <f>SUM('[1]8'!H371+'[1]8'!H85)</f>
        <v>7616.3</v>
      </c>
    </row>
    <row r="32" spans="1:5" x14ac:dyDescent="0.25">
      <c r="A32" s="10" t="s">
        <v>39</v>
      </c>
      <c r="B32" s="4" t="s">
        <v>40</v>
      </c>
      <c r="C32" s="4" t="s">
        <v>54</v>
      </c>
      <c r="D32" s="21">
        <f>SUM(D33+D34)</f>
        <v>26336.6</v>
      </c>
      <c r="E32" s="21">
        <f>SUM(E33+E34)</f>
        <v>21632.899999999998</v>
      </c>
    </row>
    <row r="33" spans="1:5" x14ac:dyDescent="0.25">
      <c r="A33" s="3" t="s">
        <v>41</v>
      </c>
      <c r="B33" s="4" t="s">
        <v>40</v>
      </c>
      <c r="C33" s="4" t="s">
        <v>4</v>
      </c>
      <c r="D33" s="21">
        <f>SUM('[1]8'!G93)</f>
        <v>15170.7</v>
      </c>
      <c r="E33" s="21">
        <f>SUM('[1]8'!H93)</f>
        <v>10463.299999999999</v>
      </c>
    </row>
    <row r="34" spans="1:5" ht="30" x14ac:dyDescent="0.25">
      <c r="A34" s="3" t="s">
        <v>42</v>
      </c>
      <c r="B34" s="4" t="s">
        <v>40</v>
      </c>
      <c r="C34" s="4" t="s">
        <v>10</v>
      </c>
      <c r="D34" s="21">
        <f>SUM('[1]8'!G142)</f>
        <v>11165.9</v>
      </c>
      <c r="E34" s="21">
        <f>SUM('[1]8'!H142)</f>
        <v>11169.599999999999</v>
      </c>
    </row>
    <row r="35" spans="1:5" x14ac:dyDescent="0.25">
      <c r="A35" s="3" t="s">
        <v>43</v>
      </c>
      <c r="B35" s="4" t="s">
        <v>21</v>
      </c>
      <c r="C35" s="4" t="s">
        <v>54</v>
      </c>
      <c r="D35" s="21">
        <f>D36+D37+D38+D39</f>
        <v>12016.199999999999</v>
      </c>
      <c r="E35" s="21">
        <f>E36+E37+E38+E39</f>
        <v>12075.199999999999</v>
      </c>
    </row>
    <row r="36" spans="1:5" x14ac:dyDescent="0.25">
      <c r="A36" s="3" t="s">
        <v>44</v>
      </c>
      <c r="B36" s="4">
        <v>10</v>
      </c>
      <c r="C36" s="4" t="s">
        <v>4</v>
      </c>
      <c r="D36" s="21">
        <f>SUM('[1]8'!G868)</f>
        <v>3705</v>
      </c>
      <c r="E36" s="21">
        <f>SUM('[1]8'!H868)</f>
        <v>3764</v>
      </c>
    </row>
    <row r="37" spans="1:5" x14ac:dyDescent="0.25">
      <c r="A37" s="3" t="s">
        <v>45</v>
      </c>
      <c r="B37" s="4">
        <v>10</v>
      </c>
      <c r="C37" s="4" t="s">
        <v>8</v>
      </c>
      <c r="D37" s="21">
        <f>SUM('[1]8'!G874)</f>
        <v>417.9</v>
      </c>
      <c r="E37" s="21">
        <f>SUM('[1]8'!H874)</f>
        <v>417.9</v>
      </c>
    </row>
    <row r="38" spans="1:5" x14ac:dyDescent="0.25">
      <c r="A38" s="3" t="s">
        <v>46</v>
      </c>
      <c r="B38" s="4">
        <v>10</v>
      </c>
      <c r="C38" s="4" t="s">
        <v>10</v>
      </c>
      <c r="D38" s="21">
        <f>SUM('[1]8'!G454)</f>
        <v>6671.2</v>
      </c>
      <c r="E38" s="21">
        <f>SUM('[1]8'!H454)</f>
        <v>6671.2</v>
      </c>
    </row>
    <row r="39" spans="1:5" x14ac:dyDescent="0.25">
      <c r="A39" s="3" t="s">
        <v>47</v>
      </c>
      <c r="B39" s="4">
        <v>10</v>
      </c>
      <c r="C39" s="4" t="s">
        <v>14</v>
      </c>
      <c r="D39" s="21">
        <f>SUM('[1]8'!G883)</f>
        <v>1222.0999999999999</v>
      </c>
      <c r="E39" s="21">
        <f>SUM('[1]8'!H883)</f>
        <v>1222.0999999999999</v>
      </c>
    </row>
    <row r="40" spans="1:5" x14ac:dyDescent="0.25">
      <c r="A40" s="3" t="s">
        <v>48</v>
      </c>
      <c r="B40" s="4" t="s">
        <v>16</v>
      </c>
      <c r="C40" s="4" t="s">
        <v>54</v>
      </c>
      <c r="D40" s="21">
        <f>SUM(D41+D42)</f>
        <v>1967.8999999999999</v>
      </c>
      <c r="E40" s="21">
        <f>SUM(E41+E42)</f>
        <v>1967.8999999999999</v>
      </c>
    </row>
    <row r="41" spans="1:5" x14ac:dyDescent="0.25">
      <c r="A41" s="3" t="s">
        <v>49</v>
      </c>
      <c r="B41" s="4">
        <v>11</v>
      </c>
      <c r="C41" s="4" t="s">
        <v>4</v>
      </c>
      <c r="D41" s="21">
        <f>SUM('[1]8'!G904)</f>
        <v>302.3</v>
      </c>
      <c r="E41" s="21">
        <f>SUM('[1]8'!H904)</f>
        <v>302.3</v>
      </c>
    </row>
    <row r="42" spans="1:5" x14ac:dyDescent="0.25">
      <c r="A42" s="11" t="s">
        <v>50</v>
      </c>
      <c r="B42" s="4" t="s">
        <v>16</v>
      </c>
      <c r="C42" s="4" t="s">
        <v>6</v>
      </c>
      <c r="D42" s="21">
        <f>SUM('[1]8'!G912)</f>
        <v>1665.6</v>
      </c>
      <c r="E42" s="21">
        <f>SUM('[1]8'!H912)</f>
        <v>1665.6</v>
      </c>
    </row>
    <row r="43" spans="1:5" x14ac:dyDescent="0.25">
      <c r="A43" s="3" t="s">
        <v>51</v>
      </c>
      <c r="B43" s="4" t="s">
        <v>26</v>
      </c>
      <c r="C43" s="4" t="s">
        <v>54</v>
      </c>
      <c r="D43" s="21">
        <f>D44</f>
        <v>2445.8000000000002</v>
      </c>
      <c r="E43" s="21">
        <f>E44</f>
        <v>2681.8</v>
      </c>
    </row>
    <row r="44" spans="1:5" x14ac:dyDescent="0.25">
      <c r="A44" s="3" t="s">
        <v>53</v>
      </c>
      <c r="B44" s="4" t="s">
        <v>26</v>
      </c>
      <c r="C44" s="4" t="s">
        <v>6</v>
      </c>
      <c r="D44" s="21">
        <f>SUM('[1]8'!G925)</f>
        <v>2445.8000000000002</v>
      </c>
      <c r="E44" s="21">
        <f>SUM('[1]8'!H925)</f>
        <v>2681.8</v>
      </c>
    </row>
    <row r="45" spans="1:5" ht="30" x14ac:dyDescent="0.25">
      <c r="A45" s="24" t="s">
        <v>60</v>
      </c>
      <c r="B45" s="25">
        <v>13</v>
      </c>
      <c r="C45" s="4" t="s">
        <v>54</v>
      </c>
      <c r="D45" s="21">
        <f>SUM('[1]8'!G543)</f>
        <v>476.4</v>
      </c>
      <c r="E45" s="21">
        <f>SUM('[1]8'!H543)</f>
        <v>476.4</v>
      </c>
    </row>
    <row r="46" spans="1:5" ht="30" x14ac:dyDescent="0.25">
      <c r="A46" s="24" t="s">
        <v>61</v>
      </c>
      <c r="B46" s="25">
        <v>13</v>
      </c>
      <c r="C46" s="26" t="s">
        <v>4</v>
      </c>
      <c r="D46" s="21">
        <f>SUM('[1]8'!G543)</f>
        <v>476.4</v>
      </c>
      <c r="E46" s="21">
        <v>476.4</v>
      </c>
    </row>
    <row r="47" spans="1:5" ht="45" x14ac:dyDescent="0.25">
      <c r="A47" s="3" t="s">
        <v>62</v>
      </c>
      <c r="B47" s="4" t="s">
        <v>23</v>
      </c>
      <c r="C47" s="4" t="s">
        <v>54</v>
      </c>
      <c r="D47" s="21">
        <f>D48</f>
        <v>37969</v>
      </c>
      <c r="E47" s="21">
        <f>E48</f>
        <v>38306.400000000001</v>
      </c>
    </row>
    <row r="48" spans="1:5" ht="45" x14ac:dyDescent="0.25">
      <c r="A48" s="3" t="s">
        <v>63</v>
      </c>
      <c r="B48" s="4" t="s">
        <v>23</v>
      </c>
      <c r="C48" s="4" t="s">
        <v>4</v>
      </c>
      <c r="D48" s="21">
        <f>SUM('[1]8'!G551)</f>
        <v>37969</v>
      </c>
      <c r="E48" s="21">
        <f>SUM('[1]8'!H551)</f>
        <v>38306.400000000001</v>
      </c>
    </row>
    <row r="49" spans="1:5" x14ac:dyDescent="0.25">
      <c r="A49" s="3" t="s">
        <v>52</v>
      </c>
      <c r="B49" s="12"/>
      <c r="C49" s="12"/>
      <c r="D49" s="21">
        <f>D7+D15+D18+D21+D23+D25+D32+D35+D40+D43+D45+D47</f>
        <v>504810.69999999995</v>
      </c>
      <c r="E49" s="21">
        <f>E7+E15+E18+E21+E23+E25+E32+E35+E40+E43+E45+E47</f>
        <v>488087.40000000008</v>
      </c>
    </row>
    <row r="50" spans="1:5" x14ac:dyDescent="0.25">
      <c r="D50" s="14"/>
    </row>
    <row r="51" spans="1:5" x14ac:dyDescent="0.25">
      <c r="D51" s="14"/>
    </row>
    <row r="52" spans="1:5" x14ac:dyDescent="0.25">
      <c r="D52" s="14"/>
    </row>
    <row r="53" spans="1:5" x14ac:dyDescent="0.25">
      <c r="D53" s="14"/>
    </row>
    <row r="54" spans="1:5" x14ac:dyDescent="0.25">
      <c r="D54" s="14"/>
    </row>
    <row r="55" spans="1:5" x14ac:dyDescent="0.25">
      <c r="D55" s="14"/>
    </row>
    <row r="56" spans="1:5" x14ac:dyDescent="0.25">
      <c r="D56" s="14"/>
    </row>
    <row r="57" spans="1:5" x14ac:dyDescent="0.25">
      <c r="D57" s="14"/>
    </row>
    <row r="58" spans="1:5" x14ac:dyDescent="0.25">
      <c r="D58" s="14"/>
    </row>
    <row r="59" spans="1:5" x14ac:dyDescent="0.25">
      <c r="D59" s="14"/>
    </row>
    <row r="60" spans="1:5" x14ac:dyDescent="0.25">
      <c r="D60" s="14"/>
    </row>
    <row r="61" spans="1:5" x14ac:dyDescent="0.25">
      <c r="D61" s="14"/>
    </row>
    <row r="62" spans="1:5" x14ac:dyDescent="0.25">
      <c r="D62" s="14"/>
    </row>
    <row r="63" spans="1:5" x14ac:dyDescent="0.25">
      <c r="D63" s="14"/>
    </row>
    <row r="64" spans="1:5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  <row r="675" spans="4:4" x14ac:dyDescent="0.25">
      <c r="D675" s="14"/>
    </row>
  </sheetData>
  <mergeCells count="2">
    <mergeCell ref="B1:E1"/>
    <mergeCell ref="A3:E3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2021-12-15T04:56:17Z</dcterms:modified>
</cp:coreProperties>
</file>