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2 от\Решения Думы от 22.03.2022\№ 2-3 от 22.03.2022\"/>
    </mc:Choice>
  </mc:AlternateContent>
  <xr:revisionPtr revIDLastSave="0" documentId="13_ncr:1_{7E53E5B7-4F18-4E6D-825D-0E3E6E2CEB4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F68" i="1" s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 s="1"/>
  <c r="F47" i="1"/>
  <c r="F46" i="1"/>
  <c r="F44" i="1"/>
  <c r="F42" i="1"/>
  <c r="F41" i="1"/>
  <c r="F40" i="1"/>
  <c r="F39" i="1"/>
  <c r="F37" i="1"/>
  <c r="F35" i="1"/>
  <c r="F34" i="1"/>
  <c r="F33" i="1"/>
  <c r="F32" i="1"/>
  <c r="F30" i="1" s="1"/>
  <c r="F31" i="1"/>
  <c r="F29" i="1"/>
  <c r="F28" i="1"/>
  <c r="F27" i="1"/>
  <c r="F26" i="1"/>
  <c r="F25" i="1"/>
  <c r="F24" i="1"/>
  <c r="F21" i="1"/>
  <c r="F20" i="1"/>
  <c r="F19" i="1"/>
  <c r="F18" i="1"/>
  <c r="F16" i="1"/>
  <c r="F15" i="1"/>
  <c r="F14" i="1"/>
  <c r="F13" i="1"/>
  <c r="F12" i="1"/>
  <c r="F9" i="1" s="1"/>
  <c r="F11" i="1"/>
  <c r="F10" i="1"/>
  <c r="F23" i="1" l="1"/>
  <c r="F36" i="1" s="1"/>
  <c r="F38" i="1"/>
  <c r="F43" i="1" s="1"/>
  <c r="F17" i="1"/>
  <c r="F22" i="1" s="1"/>
  <c r="F69" i="1" s="1"/>
  <c r="F65" i="1"/>
</calcChain>
</file>

<file path=xl/sharedStrings.xml><?xml version="1.0" encoding="utf-8"?>
<sst xmlns="http://schemas.openxmlformats.org/spreadsheetml/2006/main" count="227" uniqueCount="131">
  <si>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</si>
  <si>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</si>
  <si>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</si>
  <si>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</si>
  <si>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</si>
  <si>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</si>
  <si>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</si>
  <si>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</si>
  <si>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</si>
  <si>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</si>
  <si>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</si>
  <si>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</si>
  <si>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</si>
  <si>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</si>
  <si>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</si>
  <si>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</si>
  <si>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</si>
  <si>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</si>
  <si>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</si>
  <si>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</si>
  <si>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</si>
  <si>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</si>
  <si>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</si>
  <si>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</si>
  <si>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</si>
  <si>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</si>
  <si>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</si>
  <si>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</si>
  <si>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</si>
  <si>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</si>
  <si>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</si>
  <si>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</si>
  <si>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</si>
  <si>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</si>
  <si>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</si>
  <si>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</si>
  <si>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</si>
  <si>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</si>
  <si>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</si>
  <si>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</si>
  <si>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</si>
  <si>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</si>
  <si>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</si>
  <si>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</si>
  <si>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МП "Управление муниципальными финансами муниципального образования Балаганский район на 2019 -2024 годы"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</si>
  <si>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</si>
  <si>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</si>
  <si>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</si>
  <si>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</si>
  <si>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</si>
  <si>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</si>
  <si>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</si>
  <si>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</si>
  <si>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</si>
  <si>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</si>
  <si>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</si>
  <si>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</si>
  <si>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</si>
  <si>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</si>
  <si>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</si>
  <si>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</si>
  <si>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МП "Управление муниципальным имуществом муниципального образования Балаганский район на 2019 -2024 годы"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</si>
  <si>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</si>
  <si>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</si>
  <si>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</si>
  <si>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</si>
  <si>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</si>
  <si>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</si>
  <si>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</si>
  <si>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</si>
  <si>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</si>
  <si>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</si>
  <si>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</si>
  <si>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</si>
  <si>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</si>
  <si>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</si>
  <si>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</si>
  <si>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</si>
  <si>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</si>
  <si>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</si>
  <si>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</si>
  <si>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</si>
  <si>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</si>
  <si>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</si>
  <si>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</si>
  <si>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</si>
  <si>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</si>
  <si>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</si>
  <si>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</si>
  <si>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</si>
  <si>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</si>
  <si>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</si>
  <si>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</si>
  <si>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</si>
  <si>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</si>
  <si>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</si>
  <si>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</si>
  <si>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</si>
  <si>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</si>
  <si>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Наименование программы,подпрограммы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</si>
  <si>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</si>
  <si>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</si>
  <si>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</si>
  <si>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 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</si>
  <si>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</si>
  <si>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</si>
  <si>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</si>
  <si>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</si>
  <si>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</si>
  <si>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</si>
  <si>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</si>
  <si>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«Доступная среда для инвалидов и маломобильных групп населения муниципального образования Балаганский район на 2019-2024 годы»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</si>
  <si>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</si>
  <si>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</si>
  <si>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</si>
  <si>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</si>
  <si>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"Молодёжь Балаганского района на 2019-2024 годы"</t>
  </si>
  <si>
    <t>Муниципальная программа"Устойчивое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</si>
  <si>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</si>
  <si>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 xml:space="preserve">Муниципальная программа "Аппаратно-программный комплекс "Безопасный город "на 2020-2024 годы" 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</si>
  <si>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</si>
  <si>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</si>
  <si>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</si>
  <si>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</si>
  <si>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</si>
  <si>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</si>
  <si>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"Улучшение условий и охраны труда в муниципальном образовании Балаганский район на 2019-2024 годы"</t>
  </si>
  <si>
    <t>"</t>
  </si>
  <si>
    <t>"Приложение 11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  21.12.2021 г.  №11/1-РД</t>
  </si>
  <si>
    <t>Муниципальная программа "Защита окружающей среды в муниципальном образовании Балаганский район на 2019-2024 годы"</t>
  </si>
  <si>
    <t>Приложение 9                                   к решению Думы Балаганского района "О внесении изменений в решение Думы Балаганского района от 21.12.2021 года №11/1-РД     "О бюджете муниципального образования Балаганский район на 2022 год и на плановый период 2023 и 2024 годов"                         от  22.03.2022 г.  №2/3- 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</si>
</sst>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37">
          <cell r="G37">
            <v>400</v>
          </cell>
        </row>
        <row r="169">
          <cell r="G169">
            <v>35</v>
          </cell>
        </row>
        <row r="178">
          <cell r="G178">
            <v>40.4</v>
          </cell>
        </row>
        <row r="184">
          <cell r="G184">
            <v>18</v>
          </cell>
        </row>
        <row r="227">
          <cell r="G227">
            <v>29661.5</v>
          </cell>
        </row>
        <row r="237">
          <cell r="G237">
            <v>50</v>
          </cell>
        </row>
        <row r="322">
          <cell r="G322">
            <v>40849.599999999999</v>
          </cell>
        </row>
        <row r="333">
          <cell r="G333">
            <v>2233</v>
          </cell>
        </row>
        <row r="404">
          <cell r="G404">
            <v>50.3</v>
          </cell>
        </row>
        <row r="475">
          <cell r="G475">
            <v>3028.5</v>
          </cell>
        </row>
        <row r="484">
          <cell r="G484">
            <v>100</v>
          </cell>
        </row>
        <row r="490">
          <cell r="G490">
            <v>104.4</v>
          </cell>
        </row>
        <row r="499">
          <cell r="G499">
            <v>266.5</v>
          </cell>
        </row>
        <row r="506">
          <cell r="G506">
            <v>30</v>
          </cell>
        </row>
        <row r="540">
          <cell r="G540">
            <v>11914.1</v>
          </cell>
        </row>
        <row r="552">
          <cell r="G552">
            <v>18.600000000000001</v>
          </cell>
        </row>
        <row r="574">
          <cell r="G574">
            <v>22.6</v>
          </cell>
        </row>
        <row r="580">
          <cell r="G580">
            <v>12199.9</v>
          </cell>
        </row>
        <row r="609">
          <cell r="G609">
            <v>5</v>
          </cell>
        </row>
        <row r="618">
          <cell r="G618">
            <v>6.1</v>
          </cell>
        </row>
        <row r="626">
          <cell r="G626">
            <v>44996.4</v>
          </cell>
        </row>
        <row r="637">
          <cell r="G637">
            <v>1016.9</v>
          </cell>
        </row>
        <row r="646">
          <cell r="G646">
            <v>2583.1</v>
          </cell>
        </row>
        <row r="655">
          <cell r="G655">
            <v>27465.4</v>
          </cell>
        </row>
        <row r="745">
          <cell r="G745">
            <v>3735</v>
          </cell>
        </row>
        <row r="753">
          <cell r="G753">
            <v>76.199999999999989</v>
          </cell>
        </row>
        <row r="760">
          <cell r="G760">
            <v>14.4</v>
          </cell>
        </row>
        <row r="767">
          <cell r="G767">
            <v>51</v>
          </cell>
        </row>
        <row r="773">
          <cell r="G773">
            <v>4868</v>
          </cell>
        </row>
        <row r="809">
          <cell r="G809">
            <v>4960.3000000000011</v>
          </cell>
        </row>
        <row r="827">
          <cell r="G827">
            <v>9</v>
          </cell>
        </row>
        <row r="833">
          <cell r="G833">
            <v>8.4</v>
          </cell>
        </row>
        <row r="841">
          <cell r="G841">
            <v>180</v>
          </cell>
        </row>
        <row r="848">
          <cell r="G848">
            <v>15</v>
          </cell>
        </row>
        <row r="856">
          <cell r="G856">
            <v>266.2</v>
          </cell>
        </row>
        <row r="883">
          <cell r="G883">
            <v>9</v>
          </cell>
        </row>
        <row r="889">
          <cell r="G889">
            <v>10.5</v>
          </cell>
        </row>
        <row r="895">
          <cell r="G895">
            <v>103</v>
          </cell>
        </row>
        <row r="904">
          <cell r="G904">
            <v>3.6</v>
          </cell>
        </row>
        <row r="910">
          <cell r="G910">
            <v>139</v>
          </cell>
        </row>
        <row r="920">
          <cell r="G920">
            <v>25.8</v>
          </cell>
        </row>
        <row r="926">
          <cell r="G926">
            <v>2</v>
          </cell>
        </row>
        <row r="976">
          <cell r="G976">
            <v>214.7</v>
          </cell>
        </row>
        <row r="983">
          <cell r="G983">
            <v>1620.2</v>
          </cell>
        </row>
        <row r="989">
          <cell r="G989">
            <v>3417.5</v>
          </cell>
        </row>
        <row r="1003">
          <cell r="G1003">
            <v>1490</v>
          </cell>
        </row>
        <row r="1047">
          <cell r="G1047">
            <v>2500</v>
          </cell>
        </row>
        <row r="1071">
          <cell r="G1071">
            <v>53.2</v>
          </cell>
        </row>
      </sheetData>
      <sheetData sheetId="1"/>
      <sheetData sheetId="2">
        <row r="9">
          <cell r="E9">
            <v>12247.8</v>
          </cell>
        </row>
        <row r="22">
          <cell r="E22">
            <v>1393.1000000000001</v>
          </cell>
        </row>
        <row r="31">
          <cell r="E31">
            <v>11071.2</v>
          </cell>
        </row>
        <row r="44">
          <cell r="E44">
            <v>4334.0999999999995</v>
          </cell>
        </row>
        <row r="55">
          <cell r="E55">
            <v>2080.9</v>
          </cell>
        </row>
        <row r="66">
          <cell r="E66">
            <v>9521.6</v>
          </cell>
        </row>
        <row r="75">
          <cell r="E75">
            <v>313.10000000000002</v>
          </cell>
        </row>
        <row r="87">
          <cell r="E87">
            <v>75915.899999999994</v>
          </cell>
        </row>
        <row r="110">
          <cell r="E110">
            <v>229432.4</v>
          </cell>
        </row>
        <row r="166">
          <cell r="E166">
            <v>10608.3</v>
          </cell>
        </row>
        <row r="185">
          <cell r="E185">
            <v>647.59999999999991</v>
          </cell>
        </row>
        <row r="199">
          <cell r="E199">
            <v>8011</v>
          </cell>
        </row>
        <row r="220">
          <cell r="E220">
            <v>1947.4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Normal="100" workbookViewId="0">
      <selection activeCell="D2" sqref="D2:F2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43" customWidth="1"/>
    <col min="7" max="16384" width="9.140625" style="2"/>
  </cols>
  <sheetData>
    <row r="1" spans="1:6" ht="150.75" customHeight="1" x14ac:dyDescent="0.25">
      <c r="D1" s="72" t="s">
        <v>130</v>
      </c>
      <c r="E1" s="73"/>
      <c r="F1" s="73"/>
    </row>
    <row r="2" spans="1:6" ht="120" customHeight="1" x14ac:dyDescent="0.25">
      <c r="D2" s="72" t="s">
        <v>128</v>
      </c>
      <c r="E2" s="73"/>
      <c r="F2" s="73"/>
    </row>
    <row r="3" spans="1:6" ht="15" x14ac:dyDescent="0.25">
      <c r="D3" s="3"/>
      <c r="E3" s="74"/>
      <c r="F3" s="74"/>
    </row>
    <row r="4" spans="1:6" ht="16.5" customHeight="1" x14ac:dyDescent="0.2">
      <c r="A4" s="75" t="s">
        <v>78</v>
      </c>
      <c r="B4" s="75"/>
      <c r="C4" s="75"/>
      <c r="D4" s="75"/>
      <c r="E4" s="75"/>
      <c r="F4" s="75"/>
    </row>
    <row r="5" spans="1:6" ht="15" x14ac:dyDescent="0.25">
      <c r="F5" s="4" t="s">
        <v>0</v>
      </c>
    </row>
    <row r="6" spans="1:6" ht="15" x14ac:dyDescent="0.25">
      <c r="A6" s="5"/>
      <c r="B6" s="6"/>
      <c r="C6" s="76" t="s">
        <v>1</v>
      </c>
      <c r="D6" s="79" t="s">
        <v>2</v>
      </c>
      <c r="E6" s="80"/>
      <c r="F6" s="76" t="s">
        <v>3</v>
      </c>
    </row>
    <row r="7" spans="1:6" ht="15" x14ac:dyDescent="0.25">
      <c r="A7" s="7" t="s">
        <v>4</v>
      </c>
      <c r="B7" s="8" t="s">
        <v>99</v>
      </c>
      <c r="C7" s="77"/>
      <c r="D7" s="81" t="s">
        <v>5</v>
      </c>
      <c r="E7" s="83" t="s">
        <v>6</v>
      </c>
      <c r="F7" s="77"/>
    </row>
    <row r="8" spans="1:6" ht="15" x14ac:dyDescent="0.25">
      <c r="A8" s="7"/>
      <c r="B8" s="9"/>
      <c r="C8" s="78"/>
      <c r="D8" s="82"/>
      <c r="E8" s="84"/>
      <c r="F8" s="78"/>
    </row>
    <row r="9" spans="1:6" ht="45" x14ac:dyDescent="0.25">
      <c r="A9" s="10">
        <v>1</v>
      </c>
      <c r="B9" s="11" t="s">
        <v>109</v>
      </c>
      <c r="C9" s="12" t="s">
        <v>7</v>
      </c>
      <c r="D9" s="13" t="s">
        <v>8</v>
      </c>
      <c r="E9" s="13" t="s">
        <v>79</v>
      </c>
      <c r="F9" s="44">
        <f>F10+F11+F12+F13+F14+F15+F16</f>
        <v>40961.799999999996</v>
      </c>
    </row>
    <row r="10" spans="1:6" ht="60" x14ac:dyDescent="0.25">
      <c r="A10" s="10"/>
      <c r="B10" s="70" t="s">
        <v>9</v>
      </c>
      <c r="C10" s="15" t="s">
        <v>10</v>
      </c>
      <c r="D10" s="13" t="s">
        <v>8</v>
      </c>
      <c r="E10" s="16" t="s">
        <v>80</v>
      </c>
      <c r="F10" s="44">
        <f>SUM('[1]5'!E9)</f>
        <v>12247.8</v>
      </c>
    </row>
    <row r="11" spans="1:6" ht="60" customHeight="1" x14ac:dyDescent="0.25">
      <c r="A11" s="14" t="s">
        <v>11</v>
      </c>
      <c r="B11" s="70" t="s">
        <v>12</v>
      </c>
      <c r="C11" s="12" t="s">
        <v>13</v>
      </c>
      <c r="D11" s="13" t="s">
        <v>8</v>
      </c>
      <c r="E11" s="16" t="s">
        <v>81</v>
      </c>
      <c r="F11" s="44">
        <f>SUM('[1]5'!E22)</f>
        <v>1393.1000000000001</v>
      </c>
    </row>
    <row r="12" spans="1:6" ht="60" x14ac:dyDescent="0.25">
      <c r="A12" s="10"/>
      <c r="B12" s="70" t="s">
        <v>14</v>
      </c>
      <c r="C12" s="15" t="s">
        <v>15</v>
      </c>
      <c r="D12" s="13" t="s">
        <v>8</v>
      </c>
      <c r="E12" s="17" t="s">
        <v>82</v>
      </c>
      <c r="F12" s="44">
        <f>SUM('[1]5'!E31)</f>
        <v>11071.2</v>
      </c>
    </row>
    <row r="13" spans="1:6" ht="75" x14ac:dyDescent="0.25">
      <c r="A13" s="10"/>
      <c r="B13" s="18" t="s">
        <v>97</v>
      </c>
      <c r="C13" s="12" t="s">
        <v>17</v>
      </c>
      <c r="D13" s="13" t="s">
        <v>8</v>
      </c>
      <c r="E13" s="17" t="s">
        <v>83</v>
      </c>
      <c r="F13" s="44">
        <f>SUM('[1]5'!E44)</f>
        <v>4334.0999999999995</v>
      </c>
    </row>
    <row r="14" spans="1:6" ht="75" x14ac:dyDescent="0.25">
      <c r="A14" s="10"/>
      <c r="B14" s="18" t="s">
        <v>19</v>
      </c>
      <c r="C14" s="12" t="s">
        <v>20</v>
      </c>
      <c r="D14" s="13" t="s">
        <v>8</v>
      </c>
      <c r="E14" s="16" t="s">
        <v>84</v>
      </c>
      <c r="F14" s="44">
        <f>SUM('[1]5'!E55)</f>
        <v>2080.9</v>
      </c>
    </row>
    <row r="15" spans="1:6" ht="75" x14ac:dyDescent="0.25">
      <c r="A15" s="10"/>
      <c r="B15" s="19" t="s">
        <v>21</v>
      </c>
      <c r="C15" s="12" t="s">
        <v>22</v>
      </c>
      <c r="D15" s="13" t="s">
        <v>8</v>
      </c>
      <c r="E15" s="17" t="s">
        <v>100</v>
      </c>
      <c r="F15" s="44">
        <f>SUM('[1]5'!E66)</f>
        <v>9521.6</v>
      </c>
    </row>
    <row r="16" spans="1:6" ht="60" x14ac:dyDescent="0.25">
      <c r="A16" s="10"/>
      <c r="B16" s="20" t="s">
        <v>23</v>
      </c>
      <c r="C16" s="12" t="s">
        <v>101</v>
      </c>
      <c r="D16" s="13" t="s">
        <v>8</v>
      </c>
      <c r="E16" s="17" t="s">
        <v>85</v>
      </c>
      <c r="F16" s="44">
        <f>SUM('[1]5'!E75)</f>
        <v>313.10000000000002</v>
      </c>
    </row>
    <row r="17" spans="1:6" ht="30" x14ac:dyDescent="0.25">
      <c r="A17" s="10"/>
      <c r="B17" s="21" t="s">
        <v>24</v>
      </c>
      <c r="C17" s="12" t="s">
        <v>20</v>
      </c>
      <c r="D17" s="13" t="s">
        <v>8</v>
      </c>
      <c r="E17" s="17"/>
      <c r="F17" s="44">
        <f>F18+F19+F20+F21</f>
        <v>493.4</v>
      </c>
    </row>
    <row r="18" spans="1:6" ht="75" x14ac:dyDescent="0.25">
      <c r="A18" s="10"/>
      <c r="B18" s="11" t="s">
        <v>25</v>
      </c>
      <c r="C18" s="15" t="s">
        <v>102</v>
      </c>
      <c r="D18" s="13" t="s">
        <v>8</v>
      </c>
      <c r="E18" s="53">
        <v>5300000000</v>
      </c>
      <c r="F18" s="44">
        <f>SUM('[1]7'!G169)</f>
        <v>35</v>
      </c>
    </row>
    <row r="19" spans="1:6" ht="90" x14ac:dyDescent="0.25">
      <c r="A19" s="10"/>
      <c r="B19" s="18" t="s">
        <v>86</v>
      </c>
      <c r="C19" s="12" t="s">
        <v>18</v>
      </c>
      <c r="D19" s="13" t="s">
        <v>8</v>
      </c>
      <c r="E19" s="53">
        <v>5400000000</v>
      </c>
      <c r="F19" s="44">
        <f>SUM('[1]7'!G37)</f>
        <v>400</v>
      </c>
    </row>
    <row r="20" spans="1:6" ht="75" x14ac:dyDescent="0.25">
      <c r="A20" s="10"/>
      <c r="B20" s="11" t="s">
        <v>110</v>
      </c>
      <c r="C20" s="12" t="s">
        <v>20</v>
      </c>
      <c r="D20" s="13" t="s">
        <v>8</v>
      </c>
      <c r="E20" s="58">
        <v>5500000000</v>
      </c>
      <c r="F20" s="44">
        <f>SUM('[1]7'!G178)</f>
        <v>40.4</v>
      </c>
    </row>
    <row r="21" spans="1:6" ht="75" x14ac:dyDescent="0.25">
      <c r="A21" s="10"/>
      <c r="B21" s="18" t="s">
        <v>111</v>
      </c>
      <c r="C21" s="15" t="s">
        <v>16</v>
      </c>
      <c r="D21" s="13" t="s">
        <v>8</v>
      </c>
      <c r="E21" s="55">
        <v>5600000000</v>
      </c>
      <c r="F21" s="44">
        <f>SUM('[1]7'!G184)</f>
        <v>18</v>
      </c>
    </row>
    <row r="22" spans="1:6" ht="15.75" x14ac:dyDescent="0.25">
      <c r="A22" s="10"/>
      <c r="B22" s="23" t="s">
        <v>27</v>
      </c>
      <c r="C22" s="24"/>
      <c r="D22" s="25" t="s">
        <v>8</v>
      </c>
      <c r="E22" s="56"/>
      <c r="F22" s="45">
        <f>F9+F17</f>
        <v>41455.199999999997</v>
      </c>
    </row>
    <row r="23" spans="1:6" ht="45" x14ac:dyDescent="0.25">
      <c r="A23" s="10"/>
      <c r="B23" s="11" t="s">
        <v>112</v>
      </c>
      <c r="C23" s="26"/>
      <c r="D23" s="13" t="s">
        <v>28</v>
      </c>
      <c r="E23" s="16" t="s">
        <v>29</v>
      </c>
      <c r="F23" s="46">
        <f>F24+F26+F27+F28+F29+F25</f>
        <v>326562.59999999998</v>
      </c>
    </row>
    <row r="24" spans="1:6" ht="60" x14ac:dyDescent="0.25">
      <c r="A24" s="10"/>
      <c r="B24" s="18" t="s">
        <v>30</v>
      </c>
      <c r="C24" s="22" t="s">
        <v>31</v>
      </c>
      <c r="D24" s="28" t="s">
        <v>28</v>
      </c>
      <c r="E24" s="29" t="s">
        <v>87</v>
      </c>
      <c r="F24" s="46">
        <f>SUM('[1]5'!E87)</f>
        <v>75915.899999999994</v>
      </c>
    </row>
    <row r="25" spans="1:6" ht="60" x14ac:dyDescent="0.25">
      <c r="A25" s="30"/>
      <c r="B25" s="18" t="s">
        <v>32</v>
      </c>
      <c r="C25" s="22" t="s">
        <v>33</v>
      </c>
      <c r="D25" s="13" t="s">
        <v>28</v>
      </c>
      <c r="E25" s="16" t="s">
        <v>98</v>
      </c>
      <c r="F25" s="47">
        <f>SUM('[1]5'!E110)</f>
        <v>229432.4</v>
      </c>
    </row>
    <row r="26" spans="1:6" ht="60" x14ac:dyDescent="0.25">
      <c r="A26" s="10"/>
      <c r="B26" s="18" t="s">
        <v>34</v>
      </c>
      <c r="C26" s="22" t="s">
        <v>35</v>
      </c>
      <c r="D26" s="13" t="s">
        <v>28</v>
      </c>
      <c r="E26" s="16" t="s">
        <v>88</v>
      </c>
      <c r="F26" s="44">
        <f>SUM('[1]5'!E166)</f>
        <v>10608.3</v>
      </c>
    </row>
    <row r="27" spans="1:6" ht="60" x14ac:dyDescent="0.25">
      <c r="A27" s="10">
        <v>35</v>
      </c>
      <c r="B27" s="11" t="s">
        <v>36</v>
      </c>
      <c r="C27" s="12" t="s">
        <v>37</v>
      </c>
      <c r="D27" s="13" t="s">
        <v>28</v>
      </c>
      <c r="E27" s="16" t="s">
        <v>89</v>
      </c>
      <c r="F27" s="44">
        <f>SUM('[1]5'!E185)</f>
        <v>647.59999999999991</v>
      </c>
    </row>
    <row r="28" spans="1:6" ht="60" x14ac:dyDescent="0.25">
      <c r="A28" s="10"/>
      <c r="B28" s="18" t="s">
        <v>38</v>
      </c>
      <c r="C28" s="22" t="s">
        <v>104</v>
      </c>
      <c r="D28" s="13" t="s">
        <v>28</v>
      </c>
      <c r="E28" s="16" t="s">
        <v>90</v>
      </c>
      <c r="F28" s="44">
        <f>SUM('[1]5'!E199)</f>
        <v>8011</v>
      </c>
    </row>
    <row r="29" spans="1:6" ht="75" x14ac:dyDescent="0.25">
      <c r="A29" s="10"/>
      <c r="B29" s="70" t="s">
        <v>39</v>
      </c>
      <c r="C29" s="12" t="s">
        <v>37</v>
      </c>
      <c r="D29" s="13" t="s">
        <v>28</v>
      </c>
      <c r="E29" s="58">
        <v>4360000000</v>
      </c>
      <c r="F29" s="44">
        <f>SUM('[1]5'!E220)</f>
        <v>1947.4</v>
      </c>
    </row>
    <row r="30" spans="1:6" ht="30" x14ac:dyDescent="0.25">
      <c r="A30" s="10"/>
      <c r="B30" s="21" t="s">
        <v>40</v>
      </c>
      <c r="C30" s="12" t="s">
        <v>37</v>
      </c>
      <c r="D30" s="13" t="s">
        <v>28</v>
      </c>
      <c r="E30" s="60"/>
      <c r="F30" s="44">
        <f>SUM(F31:F35)</f>
        <v>76373.8</v>
      </c>
    </row>
    <row r="31" spans="1:6" ht="75" x14ac:dyDescent="0.25">
      <c r="A31" s="10"/>
      <c r="B31" s="70" t="s">
        <v>113</v>
      </c>
      <c r="C31" s="12" t="s">
        <v>37</v>
      </c>
      <c r="D31" s="13" t="s">
        <v>28</v>
      </c>
      <c r="E31" s="16" t="s">
        <v>41</v>
      </c>
      <c r="F31" s="48">
        <f>SUM('[1]7'!G322+'[1]7'!G475+'[1]7'!G227)</f>
        <v>73539.600000000006</v>
      </c>
    </row>
    <row r="32" spans="1:6" ht="75" x14ac:dyDescent="0.25">
      <c r="A32" s="10"/>
      <c r="B32" s="20" t="s">
        <v>91</v>
      </c>
      <c r="C32" s="22" t="s">
        <v>103</v>
      </c>
      <c r="D32" s="13" t="s">
        <v>28</v>
      </c>
      <c r="E32" s="57">
        <v>4800000000</v>
      </c>
      <c r="F32" s="49">
        <f>SUM('[1]7'!G484)</f>
        <v>100</v>
      </c>
    </row>
    <row r="33" spans="1:8" ht="75" x14ac:dyDescent="0.25">
      <c r="A33" s="10"/>
      <c r="B33" s="20" t="s">
        <v>25</v>
      </c>
      <c r="C33" s="22" t="s">
        <v>37</v>
      </c>
      <c r="D33" s="13" t="s">
        <v>28</v>
      </c>
      <c r="E33" s="59">
        <v>5300000000</v>
      </c>
      <c r="F33" s="44">
        <f>SUM('[1]7'!G490+'[1]7'!G404)</f>
        <v>154.69999999999999</v>
      </c>
    </row>
    <row r="34" spans="1:8" ht="90" x14ac:dyDescent="0.25">
      <c r="A34" s="10"/>
      <c r="B34" s="18" t="s">
        <v>114</v>
      </c>
      <c r="C34" s="22" t="s">
        <v>37</v>
      </c>
      <c r="D34" s="13" t="s">
        <v>28</v>
      </c>
      <c r="E34" s="54" t="s">
        <v>42</v>
      </c>
      <c r="F34" s="44">
        <f>SUM('[1]7'!G333+'[1]7'!G237+'[1]7'!G499)</f>
        <v>2549.5</v>
      </c>
    </row>
    <row r="35" spans="1:8" ht="75" x14ac:dyDescent="0.25">
      <c r="A35" s="10"/>
      <c r="B35" s="18" t="s">
        <v>111</v>
      </c>
      <c r="C35" s="22" t="s">
        <v>33</v>
      </c>
      <c r="D35" s="13" t="s">
        <v>28</v>
      </c>
      <c r="E35" s="58">
        <v>5600000000</v>
      </c>
      <c r="F35" s="44">
        <f>SUM('[1]7'!G506)</f>
        <v>30</v>
      </c>
    </row>
    <row r="36" spans="1:8" ht="15.75" x14ac:dyDescent="0.25">
      <c r="A36" s="31"/>
      <c r="B36" s="34" t="s">
        <v>45</v>
      </c>
      <c r="C36" s="35"/>
      <c r="D36" s="25" t="s">
        <v>28</v>
      </c>
      <c r="E36" s="56"/>
      <c r="F36" s="50">
        <f>F30+F23</f>
        <v>402936.39999999997</v>
      </c>
    </row>
    <row r="37" spans="1:8" ht="75" x14ac:dyDescent="0.25">
      <c r="A37" s="31"/>
      <c r="B37" s="70" t="s">
        <v>25</v>
      </c>
      <c r="C37" s="36" t="s">
        <v>46</v>
      </c>
      <c r="D37" s="13" t="s">
        <v>47</v>
      </c>
      <c r="E37" s="58">
        <v>5300000000</v>
      </c>
      <c r="F37" s="44">
        <f>SUM('[1]7'!G574+'[1]7'!G609)</f>
        <v>27.6</v>
      </c>
    </row>
    <row r="38" spans="1:8" ht="67.5" customHeight="1" x14ac:dyDescent="0.25">
      <c r="A38" s="32" t="s">
        <v>43</v>
      </c>
      <c r="B38" s="70" t="s">
        <v>115</v>
      </c>
      <c r="C38" s="36" t="s">
        <v>46</v>
      </c>
      <c r="D38" s="13" t="s">
        <v>47</v>
      </c>
      <c r="E38" s="16" t="s">
        <v>105</v>
      </c>
      <c r="F38" s="44">
        <f>SUM(F39+F40+F41)</f>
        <v>69135.100000000006</v>
      </c>
      <c r="H38" s="33"/>
    </row>
    <row r="39" spans="1:8" ht="75" x14ac:dyDescent="0.25">
      <c r="A39" s="68"/>
      <c r="B39" s="70" t="s">
        <v>48</v>
      </c>
      <c r="C39" s="36" t="s">
        <v>46</v>
      </c>
      <c r="D39" s="13" t="s">
        <v>47</v>
      </c>
      <c r="E39" s="61" t="s">
        <v>106</v>
      </c>
      <c r="F39" s="44">
        <f>SUM('[1]7'!G580+'[1]7'!G540)</f>
        <v>24114</v>
      </c>
      <c r="H39" s="33"/>
    </row>
    <row r="40" spans="1:8" ht="60" x14ac:dyDescent="0.25">
      <c r="A40" s="10"/>
      <c r="B40" s="70" t="s">
        <v>49</v>
      </c>
      <c r="C40" s="36" t="s">
        <v>46</v>
      </c>
      <c r="D40" s="13" t="s">
        <v>47</v>
      </c>
      <c r="E40" s="54" t="s">
        <v>50</v>
      </c>
      <c r="F40" s="44">
        <f>SUM('[1]7'!G626+'[1]7'!G552)</f>
        <v>45015</v>
      </c>
    </row>
    <row r="41" spans="1:8" ht="90" x14ac:dyDescent="0.25">
      <c r="A41" s="27"/>
      <c r="B41" s="70" t="s">
        <v>77</v>
      </c>
      <c r="C41" s="36" t="s">
        <v>46</v>
      </c>
      <c r="D41" s="13" t="s">
        <v>47</v>
      </c>
      <c r="E41" s="62">
        <v>5930000000</v>
      </c>
      <c r="F41" s="48">
        <f>SUM('[1]7'!G618)</f>
        <v>6.1</v>
      </c>
    </row>
    <row r="42" spans="1:8" ht="60" x14ac:dyDescent="0.25">
      <c r="A42" s="27"/>
      <c r="B42" s="11" t="s">
        <v>129</v>
      </c>
      <c r="C42" s="36" t="s">
        <v>46</v>
      </c>
      <c r="D42" s="28" t="s">
        <v>47</v>
      </c>
      <c r="E42" s="71">
        <v>8900000000</v>
      </c>
      <c r="F42" s="48">
        <f>SUM('[1]7'!G637)</f>
        <v>1016.9</v>
      </c>
    </row>
    <row r="43" spans="1:8" ht="31.5" x14ac:dyDescent="0.25">
      <c r="A43" s="27"/>
      <c r="B43" s="34" t="s">
        <v>51</v>
      </c>
      <c r="C43" s="35"/>
      <c r="D43" s="37" t="s">
        <v>47</v>
      </c>
      <c r="E43" s="63"/>
      <c r="F43" s="48">
        <f>SUM(F37+F38+F42)</f>
        <v>70179.600000000006</v>
      </c>
    </row>
    <row r="44" spans="1:8" ht="60" x14ac:dyDescent="0.25">
      <c r="A44" s="27"/>
      <c r="B44" s="20" t="s">
        <v>92</v>
      </c>
      <c r="C44" s="12" t="s">
        <v>52</v>
      </c>
      <c r="D44" s="37" t="s">
        <v>53</v>
      </c>
      <c r="E44" s="64" t="s">
        <v>93</v>
      </c>
      <c r="F44" s="48">
        <f>SUM('[1]7'!G841)</f>
        <v>180</v>
      </c>
    </row>
    <row r="45" spans="1:8" ht="45" x14ac:dyDescent="0.25">
      <c r="A45" s="27"/>
      <c r="B45" s="18" t="s">
        <v>116</v>
      </c>
      <c r="C45" s="12" t="s">
        <v>52</v>
      </c>
      <c r="D45" s="28" t="s">
        <v>53</v>
      </c>
      <c r="E45" s="65" t="s">
        <v>94</v>
      </c>
      <c r="F45" s="51">
        <f>SUM(F46+F47+F48+F49)</f>
        <v>170.4</v>
      </c>
    </row>
    <row r="46" spans="1:8" ht="60" x14ac:dyDescent="0.25">
      <c r="A46" s="27"/>
      <c r="B46" s="70" t="s">
        <v>54</v>
      </c>
      <c r="C46" s="12" t="s">
        <v>52</v>
      </c>
      <c r="D46" s="28" t="s">
        <v>53</v>
      </c>
      <c r="E46" s="59">
        <v>4410000000</v>
      </c>
      <c r="F46" s="44">
        <f>SUM('[1]7'!G904)</f>
        <v>3.6</v>
      </c>
    </row>
    <row r="47" spans="1:8" ht="120" x14ac:dyDescent="0.25">
      <c r="A47" s="27"/>
      <c r="B47" s="70" t="s">
        <v>55</v>
      </c>
      <c r="C47" s="12" t="s">
        <v>52</v>
      </c>
      <c r="D47" s="28" t="s">
        <v>53</v>
      </c>
      <c r="E47" s="58">
        <v>4420000000</v>
      </c>
      <c r="F47" s="44">
        <f>SUM('[1]7'!G910)</f>
        <v>139</v>
      </c>
    </row>
    <row r="48" spans="1:8" ht="75" x14ac:dyDescent="0.25">
      <c r="A48" s="27"/>
      <c r="B48" s="20" t="s">
        <v>56</v>
      </c>
      <c r="C48" s="12" t="s">
        <v>52</v>
      </c>
      <c r="D48" s="28" t="s">
        <v>53</v>
      </c>
      <c r="E48" s="58">
        <v>4430000000</v>
      </c>
      <c r="F48" s="44">
        <f>SUM('[1]7'!G920)</f>
        <v>25.8</v>
      </c>
    </row>
    <row r="49" spans="1:6" ht="60" x14ac:dyDescent="0.25">
      <c r="A49" s="27"/>
      <c r="B49" s="20" t="s">
        <v>57</v>
      </c>
      <c r="C49" s="12" t="s">
        <v>52</v>
      </c>
      <c r="D49" s="28" t="s">
        <v>53</v>
      </c>
      <c r="E49" s="58">
        <v>4440000000</v>
      </c>
      <c r="F49" s="44">
        <f>SUM('[1]7'!G926)</f>
        <v>2</v>
      </c>
    </row>
    <row r="50" spans="1:6" ht="75" x14ac:dyDescent="0.25">
      <c r="A50" s="27"/>
      <c r="B50" s="70" t="s">
        <v>117</v>
      </c>
      <c r="C50" s="12" t="s">
        <v>52</v>
      </c>
      <c r="D50" s="28" t="s">
        <v>53</v>
      </c>
      <c r="E50" s="54" t="s">
        <v>41</v>
      </c>
      <c r="F50" s="44">
        <f>SUM('[1]7'!G983)</f>
        <v>1620.2</v>
      </c>
    </row>
    <row r="51" spans="1:6" ht="90" x14ac:dyDescent="0.25">
      <c r="A51" s="27"/>
      <c r="B51" s="70" t="s">
        <v>118</v>
      </c>
      <c r="C51" s="12" t="s">
        <v>52</v>
      </c>
      <c r="D51" s="28" t="s">
        <v>53</v>
      </c>
      <c r="E51" s="69">
        <v>4700000000</v>
      </c>
      <c r="F51" s="50">
        <f>SUM('[1]7'!G848)</f>
        <v>15</v>
      </c>
    </row>
    <row r="52" spans="1:6" ht="60" x14ac:dyDescent="0.25">
      <c r="A52" s="27"/>
      <c r="B52" s="70" t="s">
        <v>44</v>
      </c>
      <c r="C52" s="12" t="s">
        <v>52</v>
      </c>
      <c r="D52" s="28" t="s">
        <v>53</v>
      </c>
      <c r="E52" s="65" t="s">
        <v>105</v>
      </c>
      <c r="F52" s="44">
        <f>F53</f>
        <v>35324.5</v>
      </c>
    </row>
    <row r="53" spans="1:6" ht="75" x14ac:dyDescent="0.25">
      <c r="A53" s="27"/>
      <c r="B53" s="38" t="s">
        <v>58</v>
      </c>
      <c r="C53" s="12" t="s">
        <v>52</v>
      </c>
      <c r="D53" s="28" t="s">
        <v>53</v>
      </c>
      <c r="E53" s="58">
        <v>5910000000</v>
      </c>
      <c r="F53" s="44">
        <f>SUM('[1]7'!G646+'[1]7'!G655+'[1]7'!G745+'[1]7'!G767+'[1]7'!G1003)</f>
        <v>35324.5</v>
      </c>
    </row>
    <row r="54" spans="1:6" ht="45" x14ac:dyDescent="0.25">
      <c r="A54" s="27"/>
      <c r="B54" s="18" t="s">
        <v>119</v>
      </c>
      <c r="C54" s="12" t="s">
        <v>59</v>
      </c>
      <c r="D54" s="28" t="s">
        <v>53</v>
      </c>
      <c r="E54" s="59">
        <v>4900000000</v>
      </c>
      <c r="F54" s="44">
        <f>SUM('[1]7'!G809+'[1]7'!G895)</f>
        <v>5063.3000000000011</v>
      </c>
    </row>
    <row r="55" spans="1:6" ht="75" x14ac:dyDescent="0.25">
      <c r="A55" s="27"/>
      <c r="B55" s="18" t="s">
        <v>120</v>
      </c>
      <c r="C55" s="12" t="s">
        <v>52</v>
      </c>
      <c r="D55" s="28" t="s">
        <v>53</v>
      </c>
      <c r="E55" s="58">
        <v>5000000000</v>
      </c>
      <c r="F55" s="44">
        <f>SUM('[1]7'!G883)</f>
        <v>9</v>
      </c>
    </row>
    <row r="56" spans="1:6" ht="75" x14ac:dyDescent="0.25">
      <c r="A56" s="27"/>
      <c r="B56" s="18" t="s">
        <v>121</v>
      </c>
      <c r="C56" s="12" t="s">
        <v>52</v>
      </c>
      <c r="D56" s="28" t="s">
        <v>53</v>
      </c>
      <c r="E56" s="59">
        <v>5100000000</v>
      </c>
      <c r="F56" s="44">
        <f>SUM('[1]7'!G827)</f>
        <v>9</v>
      </c>
    </row>
    <row r="57" spans="1:6" ht="75" x14ac:dyDescent="0.25">
      <c r="A57" s="27"/>
      <c r="B57" s="18" t="s">
        <v>122</v>
      </c>
      <c r="C57" s="12" t="s">
        <v>52</v>
      </c>
      <c r="D57" s="28" t="s">
        <v>53</v>
      </c>
      <c r="E57" s="58" t="s">
        <v>107</v>
      </c>
      <c r="F57" s="44">
        <f>SUM('[1]7'!G833)</f>
        <v>8.4</v>
      </c>
    </row>
    <row r="58" spans="1:6" ht="75" x14ac:dyDescent="0.25">
      <c r="A58" s="39"/>
      <c r="B58" s="70" t="s">
        <v>25</v>
      </c>
      <c r="C58" s="12" t="s">
        <v>52</v>
      </c>
      <c r="D58" s="28" t="s">
        <v>53</v>
      </c>
      <c r="E58" s="54" t="s">
        <v>26</v>
      </c>
      <c r="F58" s="44">
        <f>SUM('[1]7'!G889+'[1]7'!G753)</f>
        <v>86.699999999999989</v>
      </c>
    </row>
    <row r="59" spans="1:6" ht="60" x14ac:dyDescent="0.25">
      <c r="A59" s="39"/>
      <c r="B59" s="70" t="s">
        <v>123</v>
      </c>
      <c r="C59" s="12" t="s">
        <v>52</v>
      </c>
      <c r="D59" s="28" t="s">
        <v>53</v>
      </c>
      <c r="E59" s="58" t="s">
        <v>95</v>
      </c>
      <c r="F59" s="44">
        <f>SUM('[1]7'!G856)</f>
        <v>266.2</v>
      </c>
    </row>
    <row r="60" spans="1:6" ht="60" x14ac:dyDescent="0.25">
      <c r="A60" s="39"/>
      <c r="B60" s="18" t="s">
        <v>124</v>
      </c>
      <c r="C60" s="12" t="s">
        <v>52</v>
      </c>
      <c r="D60" s="13" t="s">
        <v>53</v>
      </c>
      <c r="E60" s="58">
        <v>5600000000</v>
      </c>
      <c r="F60" s="44">
        <f>SUM('[1]7'!G760)</f>
        <v>14.4</v>
      </c>
    </row>
    <row r="61" spans="1:6" ht="60" x14ac:dyDescent="0.25">
      <c r="A61" s="39"/>
      <c r="B61" s="70" t="s">
        <v>125</v>
      </c>
      <c r="C61" s="12" t="s">
        <v>52</v>
      </c>
      <c r="D61" s="13" t="s">
        <v>53</v>
      </c>
      <c r="E61" s="58">
        <v>5700000000</v>
      </c>
      <c r="F61" s="48">
        <f>SUM(F62+F63)</f>
        <v>3632.2</v>
      </c>
    </row>
    <row r="62" spans="1:6" ht="75" x14ac:dyDescent="0.25">
      <c r="A62" s="39"/>
      <c r="B62" s="70" t="s">
        <v>60</v>
      </c>
      <c r="C62" s="12" t="s">
        <v>52</v>
      </c>
      <c r="D62" s="40" t="s">
        <v>53</v>
      </c>
      <c r="E62" s="58">
        <v>5710000000</v>
      </c>
      <c r="F62" s="52">
        <f>SUM('[1]7'!G976)</f>
        <v>214.7</v>
      </c>
    </row>
    <row r="63" spans="1:6" ht="75" x14ac:dyDescent="0.25">
      <c r="A63" s="39"/>
      <c r="B63" s="70" t="s">
        <v>96</v>
      </c>
      <c r="C63" s="12" t="s">
        <v>52</v>
      </c>
      <c r="D63" s="40" t="s">
        <v>53</v>
      </c>
      <c r="E63" s="58" t="s">
        <v>108</v>
      </c>
      <c r="F63" s="52">
        <f>SUM('[1]7'!G989)</f>
        <v>3417.5</v>
      </c>
    </row>
    <row r="64" spans="1:6" ht="60" x14ac:dyDescent="0.25">
      <c r="B64" s="70" t="s">
        <v>61</v>
      </c>
      <c r="C64" s="12" t="s">
        <v>62</v>
      </c>
      <c r="D64" s="13" t="s">
        <v>53</v>
      </c>
      <c r="E64" s="66">
        <v>6000000000</v>
      </c>
      <c r="F64" s="48">
        <f>SUM('[1]7'!G773)</f>
        <v>4868</v>
      </c>
    </row>
    <row r="65" spans="2:7" ht="15.75" x14ac:dyDescent="0.25">
      <c r="B65" s="41" t="s">
        <v>63</v>
      </c>
      <c r="C65" s="22"/>
      <c r="D65" s="25" t="s">
        <v>53</v>
      </c>
      <c r="E65" s="67"/>
      <c r="F65" s="48">
        <f>F44+F45+F50+F51+F52+F54+F55+F56+F57+F58+F59+F60+F61+F64</f>
        <v>51267.299999999996</v>
      </c>
    </row>
    <row r="66" spans="2:7" ht="75" x14ac:dyDescent="0.25">
      <c r="B66" s="19" t="s">
        <v>126</v>
      </c>
      <c r="C66" s="12" t="s">
        <v>64</v>
      </c>
      <c r="D66" s="25" t="s">
        <v>65</v>
      </c>
      <c r="E66" s="58" t="s">
        <v>26</v>
      </c>
      <c r="F66" s="48">
        <f>SUM('[1]7'!G1071)</f>
        <v>53.2</v>
      </c>
    </row>
    <row r="67" spans="2:7" ht="75" x14ac:dyDescent="0.25">
      <c r="B67" s="70" t="s">
        <v>115</v>
      </c>
      <c r="C67" s="12" t="s">
        <v>64</v>
      </c>
      <c r="D67" s="13" t="s">
        <v>65</v>
      </c>
      <c r="E67" s="58" t="s">
        <v>105</v>
      </c>
      <c r="F67" s="48">
        <f>SUM('[1]7'!G1047)</f>
        <v>2500</v>
      </c>
    </row>
    <row r="68" spans="2:7" ht="47.25" x14ac:dyDescent="0.25">
      <c r="B68" s="42" t="s">
        <v>66</v>
      </c>
      <c r="C68" s="12"/>
      <c r="D68" s="25" t="s">
        <v>65</v>
      </c>
      <c r="E68" s="67"/>
      <c r="F68" s="48">
        <f>SUM(F67+F66)</f>
        <v>2553.1999999999998</v>
      </c>
      <c r="G68" s="2" t="s">
        <v>127</v>
      </c>
    </row>
    <row r="69" spans="2:7" ht="15" x14ac:dyDescent="0.25">
      <c r="B69" s="70" t="s">
        <v>67</v>
      </c>
      <c r="C69" s="22"/>
      <c r="D69" s="13"/>
      <c r="E69" s="58"/>
      <c r="F69" s="44">
        <f>F22+F36+F43+F65+F68</f>
        <v>568391.69999999995</v>
      </c>
    </row>
    <row r="70" spans="2:7" x14ac:dyDescent="0.2">
      <c r="B70" s="2" t="s">
        <v>68</v>
      </c>
    </row>
    <row r="71" spans="2:7" x14ac:dyDescent="0.2">
      <c r="B71" s="2" t="s">
        <v>69</v>
      </c>
    </row>
    <row r="72" spans="2:7" x14ac:dyDescent="0.2">
      <c r="B72" s="2" t="s">
        <v>70</v>
      </c>
    </row>
    <row r="73" spans="2:7" x14ac:dyDescent="0.2">
      <c r="B73" s="2" t="s">
        <v>71</v>
      </c>
    </row>
    <row r="74" spans="2:7" x14ac:dyDescent="0.2">
      <c r="B74" s="2" t="s">
        <v>72</v>
      </c>
    </row>
    <row r="75" spans="2:7" x14ac:dyDescent="0.2">
      <c r="B75" s="2" t="s">
        <v>76</v>
      </c>
    </row>
    <row r="76" spans="2:7" x14ac:dyDescent="0.2">
      <c r="B76" s="2" t="s">
        <v>73</v>
      </c>
    </row>
    <row r="77" spans="2:7" x14ac:dyDescent="0.2">
      <c r="B77" s="2" t="s">
        <v>74</v>
      </c>
    </row>
    <row r="78" spans="2:7" x14ac:dyDescent="0.2">
      <c r="B78" s="2" t="s">
        <v>75</v>
      </c>
    </row>
  </sheetData>
  <mergeCells count="9">
    <mergeCell ref="D1:F1"/>
    <mergeCell ref="E3:F3"/>
    <mergeCell ref="A4:F4"/>
    <mergeCell ref="C6:C8"/>
    <mergeCell ref="D6:E6"/>
    <mergeCell ref="F6:F8"/>
    <mergeCell ref="D7:D8"/>
    <mergeCell ref="E7:E8"/>
    <mergeCell ref="D2:F2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2022-02-10T01:54:49Z</cp:lastPrinted>
  <dcterms:created xsi:type="dcterms:W3CDTF">2020-11-14T08:04:26Z</dcterms:created>
  <dcterms:modified xsi:type="dcterms:W3CDTF">2022-03-22T07:19:07Z</dcterms:modified>
</cp:coreProperties>
</file>