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filterPrivacy="1" defaultThemeVersion="124226"/>
  <xr:revisionPtr revIDLastSave="0" documentId="13_ncr:1_{CB085695-54D9-483F-82F8-473A1D19CEDF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5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31" i="1" l="1"/>
  <c r="E630" i="1" s="1"/>
  <c r="E629" i="1" s="1"/>
  <c r="E627" i="1"/>
  <c r="E626" i="1" s="1"/>
  <c r="E625" i="1" s="1"/>
  <c r="E624" i="1" s="1"/>
  <c r="E623" i="1"/>
  <c r="E622" i="1" s="1"/>
  <c r="E621" i="1"/>
  <c r="E620" i="1"/>
  <c r="E619" i="1"/>
  <c r="E618" i="1" s="1"/>
  <c r="E615" i="1"/>
  <c r="E614" i="1" s="1"/>
  <c r="E613" i="1"/>
  <c r="E612" i="1"/>
  <c r="E611" i="1"/>
  <c r="E610" i="1" s="1"/>
  <c r="E609" i="1"/>
  <c r="E608" i="1" s="1"/>
  <c r="E605" i="1"/>
  <c r="E604" i="1" s="1"/>
  <c r="E603" i="1" s="1"/>
  <c r="E602" i="1"/>
  <c r="E601" i="1" s="1"/>
  <c r="E600" i="1"/>
  <c r="E599" i="1" s="1"/>
  <c r="E598" i="1"/>
  <c r="E597" i="1" s="1"/>
  <c r="E596" i="1"/>
  <c r="E595" i="1"/>
  <c r="E592" i="1"/>
  <c r="E591" i="1" s="1"/>
  <c r="E590" i="1"/>
  <c r="E589" i="1" s="1"/>
  <c r="E588" i="1"/>
  <c r="E587" i="1" s="1"/>
  <c r="E586" i="1"/>
  <c r="E585" i="1" s="1"/>
  <c r="E582" i="1"/>
  <c r="E581" i="1" s="1"/>
  <c r="E580" i="1" s="1"/>
  <c r="E579" i="1"/>
  <c r="E578" i="1" s="1"/>
  <c r="E577" i="1"/>
  <c r="E576" i="1" s="1"/>
  <c r="E574" i="1"/>
  <c r="E573" i="1" s="1"/>
  <c r="E572" i="1" s="1"/>
  <c r="E571" i="1"/>
  <c r="E570" i="1" s="1"/>
  <c r="E569" i="1"/>
  <c r="E568" i="1" s="1"/>
  <c r="E567" i="1"/>
  <c r="E566" i="1" s="1"/>
  <c r="E564" i="1"/>
  <c r="E563" i="1" s="1"/>
  <c r="E562" i="1"/>
  <c r="E561" i="1" s="1"/>
  <c r="E559" i="1"/>
  <c r="E558" i="1" s="1"/>
  <c r="E557" i="1"/>
  <c r="E556" i="1" s="1"/>
  <c r="E554" i="1"/>
  <c r="E553" i="1" s="1"/>
  <c r="E552" i="1"/>
  <c r="E551" i="1" s="1"/>
  <c r="E550" i="1"/>
  <c r="E549" i="1" s="1"/>
  <c r="E548" i="1"/>
  <c r="E547" i="1" s="1"/>
  <c r="E543" i="1"/>
  <c r="E542" i="1" s="1"/>
  <c r="E541" i="1" s="1"/>
  <c r="E540" i="1"/>
  <c r="E539" i="1" s="1"/>
  <c r="E538" i="1"/>
  <c r="E537" i="1" s="1"/>
  <c r="E536" i="1"/>
  <c r="E535" i="1" s="1"/>
  <c r="E534" i="1"/>
  <c r="E533" i="1" s="1"/>
  <c r="E530" i="1"/>
  <c r="E529" i="1" s="1"/>
  <c r="E528" i="1"/>
  <c r="E527" i="1" s="1"/>
  <c r="E525" i="1"/>
  <c r="E524" i="1" s="1"/>
  <c r="E519" i="1"/>
  <c r="E518" i="1" s="1"/>
  <c r="E517" i="1"/>
  <c r="E516" i="1" s="1"/>
  <c r="E515" i="1"/>
  <c r="E514" i="1" s="1"/>
  <c r="E512" i="1"/>
  <c r="E511" i="1" s="1"/>
  <c r="E510" i="1" s="1"/>
  <c r="E509" i="1"/>
  <c r="E508" i="1" s="1"/>
  <c r="E507" i="1" s="1"/>
  <c r="E506" i="1"/>
  <c r="E504" i="1" s="1"/>
  <c r="E503" i="1"/>
  <c r="E502" i="1" s="1"/>
  <c r="E501" i="1" s="1"/>
  <c r="E498" i="1"/>
  <c r="E497" i="1" s="1"/>
  <c r="E496" i="1" s="1"/>
  <c r="E493" i="1"/>
  <c r="E492" i="1" s="1"/>
  <c r="E491" i="1"/>
  <c r="E490" i="1" s="1"/>
  <c r="E488" i="1"/>
  <c r="E487" i="1" s="1"/>
  <c r="E486" i="1" s="1"/>
  <c r="E483" i="1"/>
  <c r="E482" i="1" s="1"/>
  <c r="E481" i="1" s="1"/>
  <c r="E480" i="1"/>
  <c r="E479" i="1" s="1"/>
  <c r="E478" i="1" s="1"/>
  <c r="E477" i="1"/>
  <c r="E476" i="1" s="1"/>
  <c r="E475" i="1"/>
  <c r="E474" i="1" s="1"/>
  <c r="E473" i="1"/>
  <c r="E472" i="1" s="1"/>
  <c r="E470" i="1"/>
  <c r="E469" i="1" s="1"/>
  <c r="E468" i="1" s="1"/>
  <c r="E467" i="1"/>
  <c r="E466" i="1" s="1"/>
  <c r="E465" i="1" s="1"/>
  <c r="E464" i="1"/>
  <c r="E463" i="1" s="1"/>
  <c r="E462" i="1" s="1"/>
  <c r="E461" i="1"/>
  <c r="E460" i="1"/>
  <c r="E459" i="1"/>
  <c r="E456" i="1"/>
  <c r="E454" i="1" s="1"/>
  <c r="E450" i="1"/>
  <c r="E449" i="1" s="1"/>
  <c r="E448" i="1" s="1"/>
  <c r="E447" i="1"/>
  <c r="E446" i="1" s="1"/>
  <c r="E445" i="1" s="1"/>
  <c r="E444" i="1"/>
  <c r="E443" i="1" s="1"/>
  <c r="E442" i="1" s="1"/>
  <c r="E440" i="1"/>
  <c r="E439" i="1" s="1"/>
  <c r="E438" i="1" s="1"/>
  <c r="E437" i="1"/>
  <c r="E436" i="1" s="1"/>
  <c r="E435" i="1" s="1"/>
  <c r="E434" i="1"/>
  <c r="E433" i="1" s="1"/>
  <c r="E432" i="1" s="1"/>
  <c r="E429" i="1"/>
  <c r="E428" i="1" s="1"/>
  <c r="E427" i="1" s="1"/>
  <c r="E426" i="1" s="1"/>
  <c r="E425" i="1" s="1"/>
  <c r="E423" i="1"/>
  <c r="E422" i="1" s="1"/>
  <c r="E421" i="1"/>
  <c r="E420" i="1" s="1"/>
  <c r="E419" i="1"/>
  <c r="E418" i="1" s="1"/>
  <c r="E414" i="1"/>
  <c r="E413" i="1" s="1"/>
  <c r="E409" i="1"/>
  <c r="E408" i="1" s="1"/>
  <c r="E407" i="1" s="1"/>
  <c r="E406" i="1" s="1"/>
  <c r="E405" i="1" s="1"/>
  <c r="E404" i="1"/>
  <c r="E403" i="1"/>
  <c r="E402" i="1" s="1"/>
  <c r="E401" i="1"/>
  <c r="E400" i="1" s="1"/>
  <c r="E399" i="1" s="1"/>
  <c r="E396" i="1"/>
  <c r="E395" i="1" s="1"/>
  <c r="E394" i="1"/>
  <c r="E393" i="1" s="1"/>
  <c r="E392" i="1"/>
  <c r="E391" i="1" s="1"/>
  <c r="E390" i="1"/>
  <c r="E389" i="1" s="1"/>
  <c r="E388" i="1"/>
  <c r="E387" i="1" s="1"/>
  <c r="E385" i="1"/>
  <c r="E384" i="1"/>
  <c r="E383" i="1"/>
  <c r="E382" i="1" s="1"/>
  <c r="E380" i="1"/>
  <c r="E379" i="1" s="1"/>
  <c r="E378" i="1"/>
  <c r="E377" i="1" s="1"/>
  <c r="E372" i="1"/>
  <c r="E371" i="1" s="1"/>
  <c r="E370" i="1" s="1"/>
  <c r="E369" i="1" s="1"/>
  <c r="E368" i="1"/>
  <c r="E367" i="1" s="1"/>
  <c r="E366" i="1" s="1"/>
  <c r="E363" i="1"/>
  <c r="E362" i="1" s="1"/>
  <c r="E361" i="1" s="1"/>
  <c r="E360" i="1" s="1"/>
  <c r="E359" i="1"/>
  <c r="E358" i="1" s="1"/>
  <c r="E357" i="1" s="1"/>
  <c r="E356" i="1"/>
  <c r="E355" i="1" s="1"/>
  <c r="E354" i="1"/>
  <c r="E353" i="1" s="1"/>
  <c r="E352" i="1"/>
  <c r="E351" i="1"/>
  <c r="E350" i="1"/>
  <c r="E349" i="1" s="1"/>
  <c r="E348" i="1"/>
  <c r="E347" i="1" s="1"/>
  <c r="E346" i="1"/>
  <c r="E345" i="1" s="1"/>
  <c r="E344" i="1"/>
  <c r="E343" i="1" s="1"/>
  <c r="E339" i="1"/>
  <c r="E338" i="1" s="1"/>
  <c r="E336" i="1" s="1"/>
  <c r="E334" i="1"/>
  <c r="E333" i="1" s="1"/>
  <c r="E330" i="1" s="1"/>
  <c r="E329" i="1"/>
  <c r="E328" i="1" s="1"/>
  <c r="E327" i="1" s="1"/>
  <c r="E326" i="1" s="1"/>
  <c r="E324" i="1"/>
  <c r="E323" i="1"/>
  <c r="E322" i="1" s="1"/>
  <c r="E321" i="1"/>
  <c r="E320" i="1" s="1"/>
  <c r="E318" i="1"/>
  <c r="E317" i="1"/>
  <c r="E315" i="1"/>
  <c r="E314" i="1" s="1"/>
  <c r="E313" i="1" s="1"/>
  <c r="E310" i="1"/>
  <c r="E309" i="1" s="1"/>
  <c r="E308" i="1"/>
  <c r="E307" i="1" s="1"/>
  <c r="E303" i="1"/>
  <c r="E302" i="1" s="1"/>
  <c r="E300" i="1" s="1"/>
  <c r="E298" i="1"/>
  <c r="E297" i="1" s="1"/>
  <c r="E296" i="1"/>
  <c r="E295" i="1" s="1"/>
  <c r="E293" i="1"/>
  <c r="E292" i="1" s="1"/>
  <c r="E291" i="1"/>
  <c r="E290" i="1" s="1"/>
  <c r="E287" i="1"/>
  <c r="E286" i="1" s="1"/>
  <c r="E285" i="1" s="1"/>
  <c r="E284" i="1"/>
  <c r="E283" i="1"/>
  <c r="E282" i="1"/>
  <c r="E281" i="1" s="1"/>
  <c r="E280" i="1"/>
  <c r="E279" i="1" s="1"/>
  <c r="E278" i="1"/>
  <c r="E277" i="1" s="1"/>
  <c r="E276" i="1"/>
  <c r="E275" i="1"/>
  <c r="E274" i="1"/>
  <c r="E273" i="1" s="1"/>
  <c r="E269" i="1"/>
  <c r="E268" i="1" s="1"/>
  <c r="E264" i="1"/>
  <c r="E263" i="1" s="1"/>
  <c r="E259" i="1"/>
  <c r="E258" i="1" s="1"/>
  <c r="E257" i="1" s="1"/>
  <c r="E256" i="1"/>
  <c r="E255" i="1" s="1"/>
  <c r="E254" i="1" s="1"/>
  <c r="E251" i="1"/>
  <c r="E250" i="1" s="1"/>
  <c r="E247" i="1" s="1"/>
  <c r="E245" i="1"/>
  <c r="E244" i="1" s="1"/>
  <c r="E243" i="1" s="1"/>
  <c r="E242" i="1" s="1"/>
  <c r="E240" i="1"/>
  <c r="E239" i="1" s="1"/>
  <c r="E237" i="1"/>
  <c r="E233" i="1"/>
  <c r="E232" i="1" s="1"/>
  <c r="E231" i="1"/>
  <c r="E230" i="1" s="1"/>
  <c r="E229" i="1"/>
  <c r="E228" i="1" s="1"/>
  <c r="E226" i="1"/>
  <c r="E225" i="1" s="1"/>
  <c r="E224" i="1" s="1"/>
  <c r="E223" i="1"/>
  <c r="E222" i="1" s="1"/>
  <c r="E221" i="1"/>
  <c r="E220" i="1" s="1"/>
  <c r="E219" i="1"/>
  <c r="E218" i="1" s="1"/>
  <c r="E217" i="1"/>
  <c r="E216" i="1" s="1"/>
  <c r="E212" i="1"/>
  <c r="E211" i="1" s="1"/>
  <c r="E210" i="1" s="1"/>
  <c r="E209" i="1"/>
  <c r="E208" i="1" s="1"/>
  <c r="E207" i="1" s="1"/>
  <c r="E206" i="1"/>
  <c r="E205" i="1" s="1"/>
  <c r="E204" i="1" s="1"/>
  <c r="E203" i="1"/>
  <c r="E202" i="1" s="1"/>
  <c r="E201" i="1" s="1"/>
  <c r="E198" i="1"/>
  <c r="E197" i="1" s="1"/>
  <c r="E196" i="1" s="1"/>
  <c r="E195" i="1"/>
  <c r="E194" i="1" s="1"/>
  <c r="E193" i="1" s="1"/>
  <c r="E192" i="1"/>
  <c r="E191" i="1" s="1"/>
  <c r="E190" i="1" s="1"/>
  <c r="E189" i="1"/>
  <c r="E188" i="1" s="1"/>
  <c r="E187" i="1" s="1"/>
  <c r="E184" i="1"/>
  <c r="E183" i="1" s="1"/>
  <c r="E182" i="1" s="1"/>
  <c r="E181" i="1"/>
  <c r="E180" i="1" s="1"/>
  <c r="E179" i="1"/>
  <c r="E178" i="1" s="1"/>
  <c r="E176" i="1"/>
  <c r="E175" i="1"/>
  <c r="E174" i="1"/>
  <c r="E173" i="1" s="1"/>
  <c r="E171" i="1"/>
  <c r="E170" i="1" s="1"/>
  <c r="E169" i="1" s="1"/>
  <c r="E168" i="1"/>
  <c r="E167" i="1" s="1"/>
  <c r="E166" i="1"/>
  <c r="E165" i="1" s="1"/>
  <c r="E164" i="1"/>
  <c r="E163" i="1" s="1"/>
  <c r="E161" i="1"/>
  <c r="E160" i="1" s="1"/>
  <c r="E159" i="1" s="1"/>
  <c r="E158" i="1"/>
  <c r="E157" i="1" s="1"/>
  <c r="E156" i="1" s="1"/>
  <c r="E155" i="1"/>
  <c r="E154" i="1" s="1"/>
  <c r="E153" i="1" s="1"/>
  <c r="E152" i="1"/>
  <c r="E151" i="1" s="1"/>
  <c r="E150" i="1"/>
  <c r="E149" i="1"/>
  <c r="E147" i="1"/>
  <c r="E146" i="1" s="1"/>
  <c r="E145" i="1"/>
  <c r="E144" i="1" s="1"/>
  <c r="E142" i="1"/>
  <c r="E141" i="1" s="1"/>
  <c r="E140" i="1"/>
  <c r="E139" i="1" s="1"/>
  <c r="E137" i="1"/>
  <c r="E136" i="1" s="1"/>
  <c r="E135" i="1"/>
  <c r="E134" i="1" s="1"/>
  <c r="E132" i="1"/>
  <c r="E131" i="1" s="1"/>
  <c r="E129" i="1"/>
  <c r="E127" i="1"/>
  <c r="E126" i="1" s="1"/>
  <c r="E124" i="1"/>
  <c r="E123" i="1" s="1"/>
  <c r="E122" i="1"/>
  <c r="E121" i="1"/>
  <c r="E119" i="1"/>
  <c r="E118" i="1" s="1"/>
  <c r="E117" i="1"/>
  <c r="E116" i="1" s="1"/>
  <c r="E114" i="1"/>
  <c r="E113" i="1" s="1"/>
  <c r="E112" i="1"/>
  <c r="E111" i="1" s="1"/>
  <c r="E107" i="1"/>
  <c r="E106" i="1" s="1"/>
  <c r="E105" i="1" s="1"/>
  <c r="E104" i="1"/>
  <c r="E103" i="1" s="1"/>
  <c r="E102" i="1" s="1"/>
  <c r="E100" i="1"/>
  <c r="E99" i="1" s="1"/>
  <c r="E97" i="1"/>
  <c r="E96" i="1" s="1"/>
  <c r="E95" i="1"/>
  <c r="E94" i="1" s="1"/>
  <c r="E92" i="1"/>
  <c r="E91" i="1" s="1"/>
  <c r="E90" i="1"/>
  <c r="E89" i="1" s="1"/>
  <c r="E88" i="1"/>
  <c r="E87" i="1" s="1"/>
  <c r="E86" i="1"/>
  <c r="E85" i="1" s="1"/>
  <c r="E80" i="1"/>
  <c r="E79" i="1" s="1"/>
  <c r="E78" i="1"/>
  <c r="E77" i="1"/>
  <c r="E73" i="1"/>
  <c r="E72" i="1" s="1"/>
  <c r="E71" i="1"/>
  <c r="E70" i="1" s="1"/>
  <c r="E69" i="1"/>
  <c r="E68" i="1" s="1"/>
  <c r="E64" i="1"/>
  <c r="E63" i="1" s="1"/>
  <c r="E62" i="1"/>
  <c r="E61" i="1" s="1"/>
  <c r="E60" i="1"/>
  <c r="E59" i="1" s="1"/>
  <c r="E58" i="1"/>
  <c r="E57" i="1" s="1"/>
  <c r="E53" i="1"/>
  <c r="E52" i="1" s="1"/>
  <c r="E51" i="1"/>
  <c r="E50" i="1"/>
  <c r="E49" i="1" s="1"/>
  <c r="E48" i="1"/>
  <c r="E47" i="1" s="1"/>
  <c r="E43" i="1"/>
  <c r="E42" i="1" s="1"/>
  <c r="E41" i="1" s="1"/>
  <c r="E40" i="1"/>
  <c r="E39" i="1" s="1"/>
  <c r="E38" i="1" s="1"/>
  <c r="E37" i="1"/>
  <c r="E36" i="1"/>
  <c r="E35" i="1"/>
  <c r="E34" i="1" s="1"/>
  <c r="E30" i="1"/>
  <c r="E29" i="1" s="1"/>
  <c r="E28" i="1"/>
  <c r="E27" i="1" s="1"/>
  <c r="E26" i="1"/>
  <c r="E25" i="1"/>
  <c r="E21" i="1"/>
  <c r="E20" i="1" s="1"/>
  <c r="E19" i="1" s="1"/>
  <c r="E18" i="1"/>
  <c r="E17" i="1"/>
  <c r="E16" i="1" s="1"/>
  <c r="E15" i="1"/>
  <c r="E14" i="1" s="1"/>
  <c r="E13" i="1"/>
  <c r="E12" i="1"/>
  <c r="E93" i="1" l="1"/>
  <c r="E249" i="1"/>
  <c r="E455" i="1"/>
  <c r="E253" i="1"/>
  <c r="E489" i="1"/>
  <c r="E484" i="1" s="1"/>
  <c r="E24" i="1"/>
  <c r="E584" i="1"/>
  <c r="E583" i="1" s="1"/>
  <c r="E148" i="1"/>
  <c r="E138" i="1"/>
  <c r="E381" i="1"/>
  <c r="E555" i="1"/>
  <c r="E125" i="1"/>
  <c r="E337" i="1"/>
  <c r="E431" i="1"/>
  <c r="E505" i="1"/>
  <c r="E526" i="1"/>
  <c r="E316" i="1"/>
  <c r="E560" i="1"/>
  <c r="E410" i="1"/>
  <c r="E411" i="1"/>
  <c r="E412" i="1"/>
  <c r="E441" i="1"/>
  <c r="E430" i="1" s="1"/>
  <c r="E424" i="1" s="1"/>
  <c r="E532" i="1"/>
  <c r="E471" i="1"/>
  <c r="E67" i="1"/>
  <c r="E66" i="1" s="1"/>
  <c r="E65" i="1" s="1"/>
  <c r="E23" i="1"/>
  <c r="E22" i="1" s="1"/>
  <c r="E33" i="1"/>
  <c r="E115" i="1"/>
  <c r="E236" i="1"/>
  <c r="E319" i="1"/>
  <c r="E325" i="1"/>
  <c r="E331" i="1"/>
  <c r="E335" i="1"/>
  <c r="E415" i="1"/>
  <c r="E495" i="1"/>
  <c r="E494" i="1" s="1"/>
  <c r="E523" i="1"/>
  <c r="E522" i="1" s="1"/>
  <c r="E546" i="1"/>
  <c r="E575" i="1"/>
  <c r="E594" i="1"/>
  <c r="E593" i="1" s="1"/>
  <c r="E32" i="1"/>
  <c r="E31" i="1" s="1"/>
  <c r="E46" i="1"/>
  <c r="E45" i="1" s="1"/>
  <c r="E44" i="1" s="1"/>
  <c r="E76" i="1"/>
  <c r="E75" i="1" s="1"/>
  <c r="E74" i="1" s="1"/>
  <c r="E101" i="1"/>
  <c r="E128" i="1"/>
  <c r="E177" i="1"/>
  <c r="E248" i="1"/>
  <c r="E301" i="1"/>
  <c r="E332" i="1"/>
  <c r="E458" i="1"/>
  <c r="E457" i="1" s="1"/>
  <c r="E607" i="1"/>
  <c r="E606" i="1" s="1"/>
  <c r="E11" i="1"/>
  <c r="E172" i="1"/>
  <c r="E215" i="1"/>
  <c r="E272" i="1"/>
  <c r="E289" i="1"/>
  <c r="E294" i="1"/>
  <c r="E376" i="1"/>
  <c r="E262" i="1"/>
  <c r="E261" i="1"/>
  <c r="E260" i="1"/>
  <c r="E84" i="1"/>
  <c r="E266" i="1"/>
  <c r="E267" i="1"/>
  <c r="E265" i="1"/>
  <c r="E386" i="1"/>
  <c r="E375" i="1" s="1"/>
  <c r="E374" i="1" s="1"/>
  <c r="E56" i="1"/>
  <c r="E55" i="1" s="1"/>
  <c r="E54" i="1" s="1"/>
  <c r="E186" i="1"/>
  <c r="E185" i="1" s="1"/>
  <c r="E364" i="1"/>
  <c r="E365" i="1"/>
  <c r="E110" i="1"/>
  <c r="E200" i="1"/>
  <c r="E199" i="1" s="1"/>
  <c r="E227" i="1"/>
  <c r="E143" i="1"/>
  <c r="E235" i="1"/>
  <c r="E398" i="1"/>
  <c r="E397" i="1" s="1"/>
  <c r="E485" i="1"/>
  <c r="E617" i="1"/>
  <c r="E616" i="1" s="1"/>
  <c r="E10" i="1"/>
  <c r="E9" i="1" s="1"/>
  <c r="E130" i="1"/>
  <c r="E162" i="1"/>
  <c r="E342" i="1"/>
  <c r="E341" i="1" s="1"/>
  <c r="E340" i="1" s="1"/>
  <c r="E565" i="1"/>
  <c r="E120" i="1"/>
  <c r="E133" i="1"/>
  <c r="E513" i="1"/>
  <c r="E499" i="1" s="1"/>
  <c r="E98" i="1"/>
  <c r="E299" i="1"/>
  <c r="E306" i="1"/>
  <c r="E234" i="1"/>
  <c r="E252" i="1"/>
  <c r="E417" i="1"/>
  <c r="E416" i="1" s="1"/>
  <c r="E628" i="1"/>
  <c r="E544" i="1" l="1"/>
  <c r="E531" i="1" s="1"/>
  <c r="E373" i="1"/>
  <c r="E83" i="1"/>
  <c r="E453" i="1"/>
  <c r="E452" i="1" s="1"/>
  <c r="E451" i="1" s="1"/>
  <c r="E288" i="1"/>
  <c r="E312" i="1"/>
  <c r="E311" i="1" s="1"/>
  <c r="E82" i="1"/>
  <c r="E545" i="1"/>
  <c r="E214" i="1"/>
  <c r="E213" i="1"/>
  <c r="E271" i="1"/>
  <c r="E270" i="1" s="1"/>
  <c r="E246" i="1"/>
  <c r="E109" i="1"/>
  <c r="E108" i="1" s="1"/>
  <c r="E521" i="1"/>
  <c r="E520" i="1" s="1"/>
  <c r="E305" i="1"/>
  <c r="E304" i="1"/>
  <c r="E8" i="1"/>
  <c r="E500" i="1"/>
  <c r="E241" i="1" l="1"/>
  <c r="E81" i="1"/>
  <c r="E7" i="1" l="1"/>
</calcChain>
</file>

<file path=xl/sharedStrings.xml><?xml version="1.0" encoding="utf-8"?>
<sst xmlns="http://schemas.openxmlformats.org/spreadsheetml/2006/main" count="1344" uniqueCount="437">
  <si>
    <t>тыс. рублей</t>
  </si>
  <si>
    <t>Наименование</t>
  </si>
  <si>
    <t>КЦСР</t>
  </si>
  <si>
    <t>КВР</t>
  </si>
  <si>
    <t>Сумма</t>
  </si>
  <si>
    <t>Всего</t>
  </si>
  <si>
    <t>4200000000</t>
  </si>
  <si>
    <t>4210000000</t>
  </si>
  <si>
    <t>Основное мероприятие: "Организация библиотечного обслуживания населения"</t>
  </si>
  <si>
    <t>4210144299</t>
  </si>
  <si>
    <t>Обеспечение деятельности МБУК МОБ Балаганского района</t>
  </si>
  <si>
    <t>Предоставление субсидий бюджетным, автономным учреждениям и иным некоммерческим организациям</t>
  </si>
  <si>
    <t>Профессиональная подготовка, переподготовка и повышение квалификации</t>
  </si>
  <si>
    <t>0705</t>
  </si>
  <si>
    <t xml:space="preserve">Культура </t>
  </si>
  <si>
    <t>0801</t>
  </si>
  <si>
    <t>4220000000</t>
  </si>
  <si>
    <t>4220100000</t>
  </si>
  <si>
    <t>4220144199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</si>
  <si>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</si>
  <si>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</si>
  <si>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</si>
  <si>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Иные бюджетные ассигнования</t>
  </si>
  <si>
    <t>4230000000</t>
  </si>
  <si>
    <t>4230144099</t>
  </si>
  <si>
    <t>Обеспечение деятельности МБУК "Межпоселенческий ДК"</t>
  </si>
  <si>
    <t>4240000000</t>
  </si>
  <si>
    <t>Основное мероприятие: "Обеспечение деятельности муниципального казенного учреждения дополнительного образования Балаганская детская музыкальная школа"</t>
  </si>
  <si>
    <t>4240142399</t>
  </si>
  <si>
    <t>Обеспечение деятельности МКУ ДО Балаганская ДМШ</t>
  </si>
  <si>
    <t>Дополнительное образование</t>
  </si>
  <si>
    <t>0703</t>
  </si>
  <si>
    <t>4250000000</t>
  </si>
  <si>
    <t>4250100204</t>
  </si>
  <si>
    <t>Обеспечение деятельности аппарата МКУ Управление культуры</t>
  </si>
  <si>
    <t>Закупка товаров, работ и услуг для обеспечения государственных (муниципальных) нужд</t>
  </si>
  <si>
    <t>Другие вопросы в области культуры, кинематографии</t>
  </si>
  <si>
    <t>0804</t>
  </si>
  <si>
    <t>4260120290</t>
  </si>
  <si>
    <t>4260100000</t>
  </si>
  <si>
    <t>Обеспечение деятельности ЦЕНТРА ОБСЛУЖИВАНИЯ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</si>
  <si>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</t>
  </si>
  <si>
    <t>Подпрограмма 7 "Безопасность учреждений культуры в муниципальном образовании Балаганский район на 2020-2024 годы"</t>
  </si>
  <si>
    <t>4270000000</t>
  </si>
  <si>
    <t>4270100000</t>
  </si>
  <si>
    <t>Реализация направлений расходов на обеспечение безопасности муниципальных учреждений культуры</t>
  </si>
  <si>
    <t>4270100036</t>
  </si>
  <si>
    <t>4300000000</t>
  </si>
  <si>
    <t>4310000000</t>
  </si>
  <si>
    <t>Основное мероприятие: "Организация и обеспечение общедоступного и бесплатного дошкольного образования"</t>
  </si>
  <si>
    <t>4310100000</t>
  </si>
  <si>
    <t>4310142099</t>
  </si>
  <si>
    <t>Дошкольное образование</t>
  </si>
  <si>
    <t>0701</t>
  </si>
  <si>
    <t>4310173010</t>
  </si>
  <si>
    <t>Подпрограмма 2 "Развитие общего образования Балаганского района на 2019-2024 годы"</t>
  </si>
  <si>
    <t>4320000000</t>
  </si>
  <si>
    <t>4320100000</t>
  </si>
  <si>
    <t xml:space="preserve">Предоставление субсидий бюджетным, автономным учреждениям  и иным некоммерческим организациям </t>
  </si>
  <si>
    <t>4320142199</t>
  </si>
  <si>
    <t>Общее образование</t>
  </si>
  <si>
    <t>0702</t>
  </si>
  <si>
    <t>43201S2976</t>
  </si>
  <si>
    <t>Осуществление областных государственных полномочий по обеспечению бесплатным двухразовым питанием детей-инвалидов</t>
  </si>
  <si>
    <t>4320173180</t>
  </si>
  <si>
    <t>43201S2957</t>
  </si>
  <si>
    <t xml:space="preserve">Предоставление субсидий  бюджетным, автономным учреждениям  и иным некоммерческим организациям </t>
  </si>
  <si>
    <t>4320173020</t>
  </si>
  <si>
    <t xml:space="preserve">Предоставление субсидий федеральным бюджетным, автономным учреждениям  и иным некоммерческим организациям </t>
  </si>
  <si>
    <t>Охрана семьи и детства</t>
  </si>
  <si>
    <t>1004</t>
  </si>
  <si>
    <t>Подпрограмма 3 "Развитие дополнительного образования Балаганского района на 2019-2024 годы"</t>
  </si>
  <si>
    <t>4330000000</t>
  </si>
  <si>
    <t>4330100000</t>
  </si>
  <si>
    <t>4330142399</t>
  </si>
  <si>
    <t>4330143609</t>
  </si>
  <si>
    <t>4340100000</t>
  </si>
  <si>
    <t>Софинансирование расходных обязательств органов местного самоуправления муниципальных образований Иркутской области по вопросам местного значения по 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</si>
  <si>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43401S2080</t>
  </si>
  <si>
    <t>Молодежная  политика  и  оздоровление  детей</t>
  </si>
  <si>
    <t>0707</t>
  </si>
  <si>
    <t xml:space="preserve">Предоставление субсидий федеральным бюджетным, автономным учреждениям и иным некоммерческим организациям </t>
  </si>
  <si>
    <t>600</t>
  </si>
  <si>
    <t>4350100000</t>
  </si>
  <si>
    <t>4350100204</t>
  </si>
  <si>
    <t>Другие вопросы в области образования</t>
  </si>
  <si>
    <t>0709</t>
  </si>
  <si>
    <t>4360100037</t>
  </si>
  <si>
    <t>Муниципальные программы муниципальных учреждений</t>
  </si>
  <si>
    <t>4400000000</t>
  </si>
  <si>
    <t xml:space="preserve">Молодежная  политика </t>
  </si>
  <si>
    <t>4420100039</t>
  </si>
  <si>
    <t>4430100040</t>
  </si>
  <si>
    <t>Подпрограмма 4 "Профилактика туберкулеза в муниципальном образовании Балаганский район на 2019-2024 годы"</t>
  </si>
  <si>
    <t>4440100041</t>
  </si>
  <si>
    <t>4600000000</t>
  </si>
  <si>
    <t>Другие  общегосударственные  вопросы</t>
  </si>
  <si>
    <t>0113</t>
  </si>
  <si>
    <t>Массовый спорт</t>
  </si>
  <si>
    <t>1102</t>
  </si>
  <si>
    <t>4700000000</t>
  </si>
  <si>
    <t>4700100044</t>
  </si>
  <si>
    <t>Другие вопросы в области национальной экономики</t>
  </si>
  <si>
    <t>0412</t>
  </si>
  <si>
    <t>4800100044</t>
  </si>
  <si>
    <t>4900000000</t>
  </si>
  <si>
    <t>0310</t>
  </si>
  <si>
    <t>Обеспечение деятельности МКУ "Единая дежурно-диспетчерская служба муниципального образования Балаганский район"</t>
  </si>
  <si>
    <t>5100000000</t>
  </si>
  <si>
    <t>Другие вопросы в области национальной безопасности и правоохранительной деятельности</t>
  </si>
  <si>
    <t>0314</t>
  </si>
  <si>
    <t>5200000000</t>
  </si>
  <si>
    <t>5200100048</t>
  </si>
  <si>
    <t>5300000000</t>
  </si>
  <si>
    <t>5300100049</t>
  </si>
  <si>
    <t xml:space="preserve">Другие вопросы в области культуры и кинематографии </t>
  </si>
  <si>
    <t>Другие  вопросы  в  области  охраны  окружающей  среды</t>
  </si>
  <si>
    <t>0605</t>
  </si>
  <si>
    <t>54101S2200</t>
  </si>
  <si>
    <t>5410100051</t>
  </si>
  <si>
    <t>5500000000</t>
  </si>
  <si>
    <t>5500100054</t>
  </si>
  <si>
    <t>5600000000</t>
  </si>
  <si>
    <t>5600100055</t>
  </si>
  <si>
    <t>5700000000</t>
  </si>
  <si>
    <t>5710100056</t>
  </si>
  <si>
    <t>Физкультура и спорт</t>
  </si>
  <si>
    <t>1101</t>
  </si>
  <si>
    <t>Муниципальная программа "Управление муниципальными финансами муниципального образования Балаганский район на 2019-2024 годы"</t>
  </si>
  <si>
    <t>5910000000</t>
  </si>
  <si>
    <t>Функционирование высшего должностного лица субъекта  Российской Федерации и муниципального образования</t>
  </si>
  <si>
    <t>0102</t>
  </si>
  <si>
    <t xml:space="preserve">Обеспечение деятельности администрации муниципального образования </t>
  </si>
  <si>
    <t>0104</t>
  </si>
  <si>
    <t xml:space="preserve">Обеспечение деятельности финансовых,    налоговых   таможенных органов и органов финансового  (финансово -бюджетного ) надзора </t>
  </si>
  <si>
    <t>0106</t>
  </si>
  <si>
    <t>Периодическая печать и издательства</t>
  </si>
  <si>
    <t>1202</t>
  </si>
  <si>
    <t>0103</t>
  </si>
  <si>
    <t>Дополнительное  образование детей</t>
  </si>
  <si>
    <t>Межбюджетные трансферты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</si>
  <si>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</si>
  <si>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</si>
  <si>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6000000000</t>
  </si>
  <si>
    <t>6000100061</t>
  </si>
  <si>
    <t>Уплата налогов, сборов и иных платежей</t>
  </si>
  <si>
    <t>Непрограммные расходы</t>
  </si>
  <si>
    <t>9100000000</t>
  </si>
  <si>
    <t>9110321000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</si>
  <si>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</si>
  <si>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9110321001</t>
  </si>
  <si>
    <t>Расходы на выплаты персоналу в целях обеспечения выполнения функций муниципальными органами, казенными учреждениями, органами управления муниципальными внебюджетными фондами</t>
  </si>
  <si>
    <t>9110400204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</si>
  <si>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</si>
  <si>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800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</si>
  <si>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</si>
  <si>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9110451200</t>
  </si>
  <si>
    <t>Судебная система</t>
  </si>
  <si>
    <t>0105</t>
  </si>
  <si>
    <t>9110500204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</si>
  <si>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</si>
  <si>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9110600224</t>
  </si>
  <si>
    <t xml:space="preserve">Резервные фонды органов местного самоуправления </t>
  </si>
  <si>
    <t>9110700000</t>
  </si>
  <si>
    <t>Резервные  фонды</t>
  </si>
  <si>
    <t>0111</t>
  </si>
  <si>
    <t xml:space="preserve">Областные государственные полномочия </t>
  </si>
  <si>
    <t>9110473040</t>
  </si>
  <si>
    <t>Другие вопросы в области социальной политики</t>
  </si>
  <si>
    <t>1006</t>
  </si>
  <si>
    <t>Социальное обеспечение населения</t>
  </si>
  <si>
    <t>1003</t>
  </si>
  <si>
    <t>Социальное обеспечение и иные выплаты населению</t>
  </si>
  <si>
    <t>9110473060</t>
  </si>
  <si>
    <t>9110473070</t>
  </si>
  <si>
    <t>Другие общегосударственные вопросы</t>
  </si>
  <si>
    <t>9110473090</t>
  </si>
  <si>
    <t>9110473120</t>
  </si>
  <si>
    <t>9110473140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</si>
  <si>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</si>
  <si>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9110473150</t>
  </si>
  <si>
    <t>9110820290</t>
  </si>
  <si>
    <t xml:space="preserve">Профессиональная подготовка, переподготовка и повышение квалификации </t>
  </si>
  <si>
    <t>9111000204</t>
  </si>
  <si>
    <t>Доплаты к пенсиям, дополнительное  пенсионное  обеспечение</t>
  </si>
  <si>
    <t>9170000000</t>
  </si>
  <si>
    <t>Выплата пенсии за выслугу лет гражданам, замещавшим должности муниципальной службы Балаганского района</t>
  </si>
  <si>
    <t>9170049101</t>
  </si>
  <si>
    <t>Пенсионное обеспечение</t>
  </si>
  <si>
    <t>1001</t>
  </si>
  <si>
    <t>Софинансирование на организацию бесплатного горячего питания обучающихся, получающих начальное общее образование в муниципальных образовательных организациях в Иркутской области</t>
  </si>
  <si>
    <t>43201L3041</t>
  </si>
  <si>
    <t>5400000000</t>
  </si>
  <si>
    <t>Обслуживание государственного (муниципального) долга</t>
  </si>
  <si>
    <t>Основное мероприятие: "Управление муниципальным долгом муниципального образования Балаганский район"</t>
  </si>
  <si>
    <t>1301</t>
  </si>
  <si>
    <t>Муниципальная программа "Устойчивое развитие сельских территорий в муниципальном образовании Балаганский район на 2019-2024 годы"</t>
  </si>
  <si>
    <t>РАСПРЕДЕЛЕНИЕ БЮДЖЕТНЫХ АССИГНОВАНИЙ ПО ЦЕЛЕВЫМ СТАТЬЯМ (МУНИЦИПАЛЬНЫМ ПРОГРАММАМ МУНИЦИПАЛЬНОГО ОБРАЗОВАНИЯ БАЛАГАНСКИЙ РАЙОН И НЕПРОГРАММНЫМ НАПРАВЛЕНИЯМ ДЕЯТЕЛЬНОСТИ), ГРУППАМ ВИДОВ РАСХОДОВ, РАЗДЕЛАМ, ПОДРАЗДЕЛАМ КЛАССИФИКАЦИИ РАСХОДОВ БЮДЖЕТОВ НА 2022 ГОД</t>
  </si>
  <si>
    <t>РЗПР</t>
  </si>
  <si>
    <t>4210100000</t>
  </si>
  <si>
    <t>Основное мероприятие: "Обеспечение деятельности муниципального бюджетного учреждения культуры "Межпоселенческий Дом культуры"</t>
  </si>
  <si>
    <t>4230100000</t>
  </si>
  <si>
    <t>Софинансирование на развитие домов культуры</t>
  </si>
  <si>
    <t>42301S2100</t>
  </si>
  <si>
    <t>Финансирование на развитие домов культуры</t>
  </si>
  <si>
    <t>4240100000</t>
  </si>
  <si>
    <t>4250100000</t>
  </si>
  <si>
    <t>Основное мероприятие: "Обеспечение деятельности муниципального казенного учреждения "ЦЕНТР ОБСЛУЖИВАНИЯ МУНИЦИПАЛЬНЫХ УЧРЕЖДЕНИЙ БАЛАГАНСКОГО РАЙОНА"</t>
  </si>
  <si>
    <t>Организация и обеспечение деятельности муниципальных казенных дошкольных образовательных учреждений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</si>
  <si>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</si>
  <si>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Организация и обеспечение деятельности муниципальных бюджетных общеобразовательных учреждений Балаганского района</t>
  </si>
  <si>
    <t>Финансирование на организацию бесплатного горячего питания обучающихся, получающих начальное общее образование в муниципальных образовательных организациях в Иркутской области</t>
  </si>
  <si>
    <t>Софинансирование по обеспечению питьевым молоком обучающихся 1-4 классов муниципальных общеобразовательных организаций в Иркутской области</t>
  </si>
  <si>
    <t>Финансирование по обеспечению питьевым молоком обучающихся 1-4 классов муниципальных общеобразовательных организаций в Иркутской области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</si>
  <si>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</si>
  <si>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Основное мероприятие: "Организация предоставления дополнительного образования детей"</t>
  </si>
  <si>
    <t>Обеспечение деятельности МБОУ ДО Балаганский ЦДТ</t>
  </si>
  <si>
    <t>Обеспечение функционирования модели персонифицированного финансирования дополнительного образования детей</t>
  </si>
  <si>
    <t>Основное мероприятие: "Укрепление материально-технической базы лагерей дневного пребывания"</t>
  </si>
  <si>
    <t>Укрепление материально-технической базы лагерей дневного пребывания учреждений общего образования</t>
  </si>
  <si>
    <t>4350000000</t>
  </si>
  <si>
    <t xml:space="preserve">Основное мероприятие: "Обеспечение деятельности МКУ Управление образования Балаганского района, МКУ Методический центр управления образования Балаганского района" </t>
  </si>
  <si>
    <t>Проведение спортивных соревнований, творческих конкурсов, интеллектуальных олимпиад в сфере образования</t>
  </si>
  <si>
    <t>Реализация комплекса мероприятий, направленных на обеспечение безопасности учреждений образования Балаганского района</t>
  </si>
  <si>
    <t>Муниципальная программа "Сельское хозяйство в муниципальном образовании Балаганский район на 2022-2024 годы"</t>
  </si>
  <si>
    <t>4100000000</t>
  </si>
  <si>
    <t>Основное мероприятие: "Реализация комплекса основных мероприятий, направленных по муниципальной программе "Сельское хозяйство в муниципальном образовании Балаганский район на 2022-2024 годы"</t>
  </si>
  <si>
    <t>4100100000</t>
  </si>
  <si>
    <t>4100100175</t>
  </si>
  <si>
    <t>Сельское хозяйство и рыболовство</t>
  </si>
  <si>
    <t>0405</t>
  </si>
  <si>
    <t>Основное мероприятие: "Проведение акций, направленных на предупреждение распространения ВИЧ-инфекции"</t>
  </si>
  <si>
    <t>Проведение акций, направленных на предупреждение распространения ВИЧ-инфекции</t>
  </si>
  <si>
    <t>4420000000</t>
  </si>
  <si>
    <t>Основное мероприятие: "Организация и проведение комплекса мероприятий по профилактике социально-негативных явлений для несовершеннолетних и молодежи в Балаганском районе"</t>
  </si>
  <si>
    <t>Организация и проведение комплекса мероприятий по профилактике социально-негативных явлений для несовершеннолетних и молодежи в Балаганском районе</t>
  </si>
  <si>
    <t>Уничтожение очагов произрастания дикорастущей конопли</t>
  </si>
  <si>
    <t>4430000000</t>
  </si>
  <si>
    <t>Основное мероприятие: "Организация и проведение молодежных мероприятий, направленных на формирование чувств гражданственности и патриотизма"</t>
  </si>
  <si>
    <t>4430100000</t>
  </si>
  <si>
    <t xml:space="preserve">Организация и проведение молодежных мероприятий, направленных на формирование чувств гражданственности и патриотизма </t>
  </si>
  <si>
    <t>4440000000</t>
  </si>
  <si>
    <t>4440100000</t>
  </si>
  <si>
    <t>День борьбы с туберкулезом</t>
  </si>
  <si>
    <t>Софинансирование местным бюджетам на приобретение средств обучения и воспитания, необходимых для оснащения муниципальных дошкольных образовательных организаций в Иркутской области при создании в них дополнительных мест для детей в возрасте до семи лет</t>
  </si>
  <si>
    <t>Финансирование местным бюджетам на приобретение средств обучения и воспитания, необходимых для оснащения муниципальных дошкольных образовательных организаций в Иркутской области при создании в них дополнительных мест для детей в возрасте до семи лет</t>
  </si>
  <si>
    <t>4600100000</t>
  </si>
  <si>
    <t>4600100043</t>
  </si>
  <si>
    <t>46001S2050</t>
  </si>
  <si>
    <t xml:space="preserve">Финансирование на осуществление мероприятий по капитальному ремонту образовательных организаций </t>
  </si>
  <si>
    <t>4700100000</t>
  </si>
  <si>
    <t>Проведение конкурса "На лучшее новогоднее оформление витрин и интерьеров залов предприятий торговли и общественного питания на территории Балаганского района"</t>
  </si>
  <si>
    <t>4800100000</t>
  </si>
  <si>
    <t>Основное мероприятие: "Реализация комплекса основных мероприятий, направленных по муниципальной программе "Аппаратно-программный комплекс "Безопасный город" в муниципальном образовании Балаганский район на 2020-2024 годы"</t>
  </si>
  <si>
    <t>4900100000</t>
  </si>
  <si>
    <t>Реализация комплекса основных мероприятий, направленных по муниципальной программе "Аппаратно-программный комплекс "Безопасный город" в муниципальном образовании Балаганский район на 2020-2024 годы"</t>
  </si>
  <si>
    <t>Основное мероприятие: "Организация участия в курсах повышения квалификации по вопросам противодействия коррупции"</t>
  </si>
  <si>
    <t>Организация участия в курсах повышения квалификации по вопросам противодействия коррупции</t>
  </si>
  <si>
    <t>Основное мероприятие: "Изготовление и размещение баннеров, плакатов, информационных буклетов, направленных на профилактику правонарушений, преступлений, групповых преступлений"</t>
  </si>
  <si>
    <t>Изготовление и размещение баннеров, плакатов, информационных буклетов, направленных на профилактику правонарушений, преступлений, групповых преступлений</t>
  </si>
  <si>
    <t>Основное мероприятие: "Изготовление и размещение баннеров, плакатов, информационных буклетов, направленных на профилактику правонарушений, преступлений, групповых преступлений среди несовершеннолетних"</t>
  </si>
  <si>
    <t>5200100000</t>
  </si>
  <si>
    <t>Изготовление и размещение баннеров, плакатов, информационных буклетов, направленных на профилактику правонарушений, преступлений, групповых преступлений среди несовершеннолетних</t>
  </si>
  <si>
    <t>8900000000</t>
  </si>
  <si>
    <t>Основное мероприятие: "Реализация комплекса основных мероприятий, направленных по муниципальной программе "Защита окружающей среды в муниципальном образовании Балаганский район на 2019-2024 годы"</t>
  </si>
  <si>
    <t>Реализация комплекса основных мероприятий, направленных по муниципальной программе "Защита окружающей среды в муниципальном образовании Балаганский район на 2019-2024 годы"</t>
  </si>
  <si>
    <t>Основное мероприятие: "Реализация комплекса основных мероприятий, направленных в общеобразовательных учреждениях Балаганского района"</t>
  </si>
  <si>
    <t>Финансирование расходных обязательств муниципальных образований Иркутской области на реализацию первоочередных мероприятий по модернизации объектов теплоснабжения и подготовке к отопительному сезону объектов коммунальной инфраструктуры, которые находятся или будут находиться в муниципальной собственности</t>
  </si>
  <si>
    <t>Реализация комплекса основных мероприятий, направленных в общеобразовательных учреждениях Балаганского района</t>
  </si>
  <si>
    <t>Основное мероприятие: "Реализация комплекса основных мероприятий, направленных по муниципальной программе "Улучшение качества жизни граждан пожилого возраста в муниципальном образовании Балаганский район на 2019-2024 годы"</t>
  </si>
  <si>
    <t>Основное мероприятие: "Реализация комплекса основных мероприятий, направленных по муниципальной программе "Доступная среда для инвалидов и маломобильных групп населения муниципального образования Балаганский район на 2019-2024 годы"</t>
  </si>
  <si>
    <t>Основное мероприятие: "Реализация комплекса основных мероприятий, направленных на проведение спортивных соревнований и физкультурно-массовых мероприятий"</t>
  </si>
  <si>
    <t>5710100000</t>
  </si>
  <si>
    <t>Реализация комплекса основных мероприятий, направленных на проведение спортивных соревнований и физкультурно-массовых мероприятий</t>
  </si>
  <si>
    <t>Софинансирование реализации мероприятий перечня проектов народных инициатив</t>
  </si>
  <si>
    <t>Финансирование реализации мероприятий перечня проектов народных инициатив</t>
  </si>
  <si>
    <t>Обеспечение деятельности органов местного самоуправления</t>
  </si>
  <si>
    <t>5910120290</t>
  </si>
  <si>
    <t>Осуществление областных государственных полномочий по расчёту и предоставлению дотаций на выравнивание бюджетной  обеспеченности поселений, входящих в состав муниципального района Иркутской области, бюджетам поселений</t>
  </si>
  <si>
    <t>Процентные платежи по муниципальному долгу муниципального образования Балаганский район</t>
  </si>
  <si>
    <t>Основное мероприятие: "Реализация комплекса основных мероприятий, направленных по муниципальной программе "Управление муниципальным имуществом муниципального образования Балаганский район на 2019-2024 годы"</t>
  </si>
  <si>
    <t>Проведение рыночной стоимости объектов</t>
  </si>
  <si>
    <t>Лицензионное обслуживание программного комплекса "БАРС-Имущество"</t>
  </si>
  <si>
    <t>Капитальный ремонт муниципального жилищного фонда</t>
  </si>
  <si>
    <t>Обеспечение деятельности Управление муниципальным имуществом и земельными отношениями муниципального образования Балаганский район</t>
  </si>
  <si>
    <t>Обеспечение деятельности Финансового управления Балаганского района</t>
  </si>
  <si>
    <t>Обеспечение деятельности Контрольно-счетной палаты муниципального образования Балаганский район</t>
  </si>
  <si>
    <t>Осуществление отдельных областных государственных полномочий по организации мероприятий при осуществлении деятельности по обращению с собаками и кошками без владельцев в границах населенных пунктов Иркутской области</t>
  </si>
  <si>
    <t>Обеспечение деятельности МКУ Управление архитектуры и градостроительства муниципального образования Балаганский район</t>
  </si>
  <si>
    <t>Обеспечение деятельности МКУ "Информационный центр муниципального образования Балаганский район"</t>
  </si>
  <si>
    <t>9111145799</t>
  </si>
  <si>
    <t>Софинансирование расходных обязательств муниципальных образований Иркутской области на реализацию первоочередных мероприятий по модернизации объектов теплоснабжения и подготовке к отопительному сезону объектов коммунальной инфраструктуры, которые находятся или будут находиться в муниципальной собственности</t>
  </si>
  <si>
    <t>Выплаты денежного содержания с начислениями на него главам, муниципальным служащим органов местного самоуправления муниципальных районов (городских округов) Иркутской области, а также заработной платы с начислениями на нее техническому и вспомогательному персоналу органов местного самоуправления муниципальных районов (городских округов) Иркутской области, работникам учреждений, находящихся в ведении органов местного самоуправления муниципальных районов (городских округов) Иркутской области</t>
  </si>
  <si>
    <t>Обслуживание государственного (муниципального) внутреннего долга</t>
  </si>
  <si>
    <t>Основное мероприятие: "Реализация комплекса основных мероприятий, направленных по муниципальной программе "Устойчивое развитие сельских территорий в муниципальном образовании Балаганский район на 2019-2024 годы"</t>
  </si>
  <si>
    <t>Реализация комплекса основных мероприятий, направленных по муниципальной программе "Устойчивое развитие сельских территорий в муниципальном образовании Балаганский район на 2019-2024 годы"</t>
  </si>
  <si>
    <t>43102S2977</t>
  </si>
  <si>
    <t>Осуществление областных государственных полномочий по предоставлению гражданам субсидий на оплату жилых помещений и коммунальных услуг</t>
  </si>
  <si>
    <t>4260000000</t>
  </si>
  <si>
    <t>4340000000</t>
  </si>
  <si>
    <t>Муниципальная программа "Противодействие коррупции в муниципальном образовании Балаганский район на 2020-2024 годы"</t>
  </si>
  <si>
    <t>Муниципальная программа "Развитие культуры и искусства в Балаганском районе на 2019-2024 годы"</t>
  </si>
  <si>
    <t>Подпрограмма 1 "Библиотечное дело в муниципальном образовании Балаганский район на 2019-2024 годы"</t>
  </si>
  <si>
    <t>Софинансирование на государственную поддержку отрасли культуры для реализации мероприятий по модернизации библиотек в части комплектования книжных фондов библиотек муниципальных образований</t>
  </si>
  <si>
    <t>42101L519А</t>
  </si>
  <si>
    <t>Финансирование на государственную поддержку отрасли культуры для реализации мероприятий по модернизации библиотек в части комплектования книжных фондов библиотек муниципальных образований</t>
  </si>
  <si>
    <t>Подпрограмма 2 "Музейное дело в муниципальном образовании Балаганский район на 2019 - 2024 годы"</t>
  </si>
  <si>
    <t>Основное мероприятие: "Обеспечение сохранности и доступности музейных фондов"</t>
  </si>
  <si>
    <t>Подпрограмма 3 "Культурный досуг населения в муниципальном образовании Балаганский район на 2019-2024 годы"</t>
  </si>
  <si>
    <t>Подпрограмма 4 "Дополнительное образование детей в сфере культуры в муниципальном образовании Балаганский район на 2019-2024 годы"</t>
  </si>
  <si>
    <t>Подпрограмма 5 "Совершенствование государственного управления в сфере культуры в муниципальном образовании Балаганский район на 2019-2024 годы"</t>
  </si>
  <si>
    <t>Основное мероприятие: "Обеспечение деятельности муниципального казенного учреждения Управление культуры Балаганского района"</t>
  </si>
  <si>
    <t>Подпрограмма 6 "Хозяйственная деятельность учреждений культуры в муниципальном образовании Балаганский район на 2020-2024 годы"</t>
  </si>
  <si>
    <t xml:space="preserve">Основное мероприятие: "Обеспечение безопасности муниципальных учреждений культуры" </t>
  </si>
  <si>
    <t>Муниципальная программа "Развитие образования Балаганского района на 2019-2024 годы"</t>
  </si>
  <si>
    <t>Подпрограмма 1 "Развитие дошкольного образования Балаганского района 2019-2024 годы"</t>
  </si>
  <si>
    <t>4310200000</t>
  </si>
  <si>
    <t>Основное мероприятие: "Организация и обеспечение общедоступного и бесплатного начального общего, основного общего, среднего общего образования"</t>
  </si>
  <si>
    <t xml:space="preserve">Софинансирование из областного бюджета местным бюджетам в целях расходных обязательств муниципальных образований Иркутской области по обеспечению бесплатным двухразовым питанием обучающихся с ограниченными возможностями здоровья в муниципальных общеобразовательных организациях в Иркутской области </t>
  </si>
  <si>
    <t xml:space="preserve">Финансирование в целях расходных обязательств муниципальных образований Иркутской области по обеспечению бесплатным двухразовым питанием обучающихся с ограниченными возможностями здоровья в муниципальных общеобразовательных организациях в Иркутской области </t>
  </si>
  <si>
    <t>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</si>
  <si>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 xml:space="preserve">Проведение мероприятий в сфере дополнительного образования </t>
  </si>
  <si>
    <t>Подпрограмма 4 "Отдых и оздоровление детей в муниципальном образовании Балаганский район на 2019-2024 годы"</t>
  </si>
  <si>
    <t>Финансирование расходных обязательств органов местного самоуправления муниципальных образований Иркутской области по вопросам местного значения по 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</si>
  <si>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Подпрограмма 5 "Совершенствование государственного управления в сфере образования на 2019-2024 годы"</t>
  </si>
  <si>
    <t xml:space="preserve">Обеспечение деятельности МКУ Управление образования </t>
  </si>
  <si>
    <t>Обеспечение деятельности МКУ Методический центр управления образования</t>
  </si>
  <si>
    <t>Подпрограмма 6 "Безопасность образовательных учреждений в муниципальном образовании Балаганский район на 2019-2024 годы"</t>
  </si>
  <si>
    <t xml:space="preserve">Основное мероприятие: "Обеспечение безопасности учреждений образования Балаганского района" </t>
  </si>
  <si>
    <t>Муниципальная программа "Молодежь муниципального образования Балаганский район на 2019-2024 годы"</t>
  </si>
  <si>
    <t>Подпрограмма 1 "Профилактика ВИЧ-инфекции в муниципальном образовании Балаганский район на 2019-2024 годы"</t>
  </si>
  <si>
    <t>Подпрограмма 2 "Комплексные меры противодействия злоупотреблению наркотическими средствами, психотропными веществами и их незаконному обороту на территории муниципального образования Балаганский район на 2019-2024 годы"</t>
  </si>
  <si>
    <t>Подпрограмма 3 "Патриотическое воспитание детей и молодёжи муниципального образования Балаганский район на 2019-2024 годы"</t>
  </si>
  <si>
    <t xml:space="preserve">Капитальный ремонт зданий образовательных учреждений Балаганского района </t>
  </si>
  <si>
    <t xml:space="preserve">Софинансирование на осуществление мероприятий по капитальному ремонту образовательных организаций </t>
  </si>
  <si>
    <t>Муниципальная программа "Поддержка и развитие малого и среднего предпринимательства в муниципальном образовании Балаганский район на 2019-2024 годы"</t>
  </si>
  <si>
    <t>Муниципальная программа "Повышение безопасности дорожного движения на территории  муниципального образования Балаганский район на 2019-2024 годы"</t>
  </si>
  <si>
    <t>Основное мероприятие: "Реализация комплекса основных мероприятий, направленных по муниципальной программе "Повышение безопасности дорожного движения на территории  муниципального образования Балаганский район на 2019-2024 годы"</t>
  </si>
  <si>
    <t>Реализация комплекса основных мероприятий, направленных по муниципальной программе "Повышение безопасности дорожного движения на территории  муниципального образования Балаганский район на 2019-2024 годы"</t>
  </si>
  <si>
    <t>Муниципальная программа "Аппаратно-программный комплекс "Безопасный город" в муниципальном образовании Балаганский район на 2020-2024 годы"</t>
  </si>
  <si>
    <t>Защита населения и территории от чрезвычайных ситуаций природного и техногенного характера, гражданская оборона</t>
  </si>
  <si>
    <t>Муниципальная программа "Профилактика правонарушений на территории муниципального образования Балаганский район на 2019-2024 годы"</t>
  </si>
  <si>
    <t>Муниципальная программа "Профилактика правонарушений среди несовершеннолетних на территории муниципального образования Балаганский район на 2019-2024 годы"</t>
  </si>
  <si>
    <t>Муниципальная программа "Улучшение условий и охраны труда в муниципальном образовании Балаганский район на 2019-2024 годы"</t>
  </si>
  <si>
    <t>Основное мероприятие: "Реализация комплекса основных мероприятий, направленных по муниципальной программе "Улучшение условий и охраны труда в муниципальном образовании Балаганский район на 2019-2024 годы"</t>
  </si>
  <si>
    <t>Реализация комплекса основных мероприятий, направленных по муниципальной программе "Улучшение условий и охраны труда в муниципальном образовании Балаганский район на 2019-2024 годы"</t>
  </si>
  <si>
    <t>Муниципальная программа "Защита окружающей среды в муниципальном образовании Балаганский район на 2019-2024 годы"</t>
  </si>
  <si>
    <t>Муниципальная программа "Энергосбережение и повышение энергетической эффективности на территории муниципального образования Балаганский район на 2019-2024 годы"</t>
  </si>
  <si>
    <t>Подпрограмма 1 "Энергосбережение и повышение энергетической эффективности в общеобразовательных учреждениях Балаганского района на 2019-2024 годы"</t>
  </si>
  <si>
    <t>Подпрограмма 2 "Энергосбережение и повышение энергетической эффективности в учреждениях культуры Балаганского района на 2019-2024 годы"</t>
  </si>
  <si>
    <t>Основное мероприятие: "Реализация комплекса основных мероприятий, направленных в учреждениях культуры"</t>
  </si>
  <si>
    <t>54201S2200</t>
  </si>
  <si>
    <t>Муниципальная программа "Улучшение качества жизни граждан пожилого возраста в муниципальном образовании Балаганский район на 2019-2024 годы"</t>
  </si>
  <si>
    <t>Проведение мероприятий, посвященных Дню пожилого человека, международного Дня инвалида, Дню матери, торжественных мероприятий, связанных с юбилеями пожилых людей различных этапов их жизни (чествование ветеранов, супружеских пар, долгожителей)</t>
  </si>
  <si>
    <t>Муниципальная программа "Доступная среда для инвалидов и маломобильных групп населения муниципального образования Балаганский район на 2019-2024 годы"</t>
  </si>
  <si>
    <t>Реализация комплекса основных мероприятий, направленных по муниципальной программе "Доступная среда для инвалидов и маломобильных групп населения муниципального образования Балаганский район на 2019-2024 годы"</t>
  </si>
  <si>
    <t>Муниципальная программа "Развитие физической культуры и спорта в муниципальном образовании Балаганский район на 2019-2024 годы"</t>
  </si>
  <si>
    <t>Подпрограмма 1 "Развитие физической культуры и массового спорта в муниципальном образовании Балаганский район на 2019-2024 годы"</t>
  </si>
  <si>
    <t>Подпрограмма 2 "Развитие спортивной инфраструктуры  и материально-технической базы в муниципальном образовании Балаганский район на 2019-2024 годы"</t>
  </si>
  <si>
    <t>Подпрограмма 1 "Повышение эффективности бюджетных расходов и их оптимизация в муниципальном образовании Балаганский район на 2019-2024 годы"</t>
  </si>
  <si>
    <t>Основное мероприятие: "Реализация комплекса основных мероприятий, направленных по  подпрограмме 1 муниципальной программы "Управление муниципальными финансами муниципального образования Балаганский район на 2019-2024 годы"</t>
  </si>
  <si>
    <t xml:space="preserve">Обеспечение деятельности высшего должностного лица органа местного самоуправления </t>
  </si>
  <si>
    <t>Обеспечение деятельности муниципального казенного учреждения Централизованная бухгалтерия муниципального образования Балаганский район</t>
  </si>
  <si>
    <t xml:space="preserve">Обеспечение деятельности муниципального казенного учреждения "Информационный центр муниципального образования Балаганский район" </t>
  </si>
  <si>
    <t xml:space="preserve">Оплата услуг ЖКУ </t>
  </si>
  <si>
    <t xml:space="preserve">Автоматизация процессов учета в муниципальном образовании Балаганский район </t>
  </si>
  <si>
    <t>Подпрограмма 2 "Создание условий для финансовой устойчивости бюджетов поселений Балаганского района на 2019-2024 годы"</t>
  </si>
  <si>
    <t>Основное мероприятие: "Реализация комплекса основных мероприятий, направленных по подпрограмме 2 муниципальной программы "Управление муниципальными финансами муниципального образования Балаганский район на 2019-2024 годы"</t>
  </si>
  <si>
    <t>Выравнивание бюджетной обеспеченности поселений за счет нецелевых средств бюджета муниципального района</t>
  </si>
  <si>
    <t>Подпрограмма 3 "Управление муниципальными финансами муниципального образования Балаганский район, организация составления и исполнения районного бюджета на 2021-2024 годы"</t>
  </si>
  <si>
    <t>Муниципальная программа "Управление муниципальным имуществом муниципального образования Балаганский район на 2019-2024 годы"</t>
  </si>
  <si>
    <t>Постановка на государственный кадастровый учет и государственная регистрация права муниципальной собственности</t>
  </si>
  <si>
    <t>Руководство и управление в сфере установленных функций органов местного самоуправления</t>
  </si>
  <si>
    <t>9110000000</t>
  </si>
  <si>
    <t>Депутаты представительного органа муниципального образования</t>
  </si>
  <si>
    <t>9110300000</t>
  </si>
  <si>
    <t>Обеспечение деятельности депутатов представительного органа муниципального образования</t>
  </si>
  <si>
    <t>Обеспечение деятельности аппарата Думы муниципального образования Балаганский район</t>
  </si>
  <si>
    <t>Администрации муниципального образования</t>
  </si>
  <si>
    <t>9110400000</t>
  </si>
  <si>
    <t xml:space="preserve">Финансовое управление Балаганского района Иркутской области </t>
  </si>
  <si>
    <t>9110500000</t>
  </si>
  <si>
    <t>Контрольно-счетная палата муниципального образования Балаганский район</t>
  </si>
  <si>
    <t>9110600000</t>
  </si>
  <si>
    <t>Обеспечение деятельности   Контрольно-счетной палаты Балаганского района</t>
  </si>
  <si>
    <t>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</si>
  <si>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Осуществление областных государственных полномочий по хранению, учету и использованию архивных документов, относящихся к государственной собственности Иркутской области</t>
  </si>
  <si>
    <t>Осуществление отдельных областных государственных полномочий в сфере труда</t>
  </si>
  <si>
    <t>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</si>
  <si>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МКУ Централизованная бухгалтерия муниципального образования Балаганский район</t>
  </si>
  <si>
    <t>9110800000</t>
  </si>
  <si>
    <t>Обеспечение деятельности МКУ Централизованная бухгалтерия муниципального образования Балаганский район</t>
  </si>
  <si>
    <t>МКУ Управление архитектуры и градостроительства муниципального образования Балаганский район</t>
  </si>
  <si>
    <t>9111000000</t>
  </si>
  <si>
    <t>МКУ "Информационный центр муниципального образования Балаганский район"</t>
  </si>
  <si>
    <t>9111100000</t>
  </si>
  <si>
    <t>Ежемесячное денежное вознаграждение за классное руководство педагогическим работникам муниципальных общеобразовательных организаций в Иркутской области</t>
  </si>
  <si>
    <t>4320153031</t>
  </si>
  <si>
    <t>Прочие межбюджетные трансферты общего характера</t>
  </si>
  <si>
    <t>1403</t>
  </si>
  <si>
    <t>Основное мероприятие: "Оснащение Детского сада на 110 мест, расположенного по адресу: Иркутская область, Балаганский район, п. Балаганск, ул. Кольцевая, д.57"</t>
  </si>
  <si>
    <t>Основное мероприятие: "День борьбы с туберкулезом"</t>
  </si>
  <si>
    <t>Основное мероприятие: "Обустройство площадки физкультурно – оздоровительного комплекса открытого типа по адресу: п. Балаганск, ул. Ангарская, 97"</t>
  </si>
  <si>
    <t>57202S2370</t>
  </si>
  <si>
    <t>5720200000</t>
  </si>
  <si>
    <t>Реализация мероприятий, связанных с достижением наилучших результатов по увеличению налоговых и неналоговых доходов местных бюджетов, а также с проведением преобразования муниципальных образований Иркутской области в форме объединения</t>
  </si>
  <si>
    <t>4310174050</t>
  </si>
  <si>
    <t>4320174050</t>
  </si>
  <si>
    <t>Софинансирование на реализацию мероприятий по приобретению учебников и учебных пособий, а также учебно-методических материалов, необходимых для реализации образовательных программ начального общего, основного общего, среднего общего образования муниципальными общеобразовательными организациями в Иркутской области, на 2022 год</t>
  </si>
  <si>
    <t>43201S2928</t>
  </si>
  <si>
    <t>Финансирование на реализацию мероприятий по приобретению учебников и учебных пособий, а также учебно-методических материалов, необходимых для реализации образовательных программ начального общего, основного общего, среднего общего образования муниципальными общеобразовательными организациями в Иркутской области, на 2022 год</t>
  </si>
  <si>
    <t>Обеспечение деятельности палаточного спортивно-оздоровительного лагеря "Олимп"</t>
  </si>
  <si>
    <t>Основное мероприятие: "Проведение конкурса "На лучшее новогоднее оформление витрин и интерьеров залов предприятий торговли и общественного питания на территории Балаганского района"</t>
  </si>
  <si>
    <t>Основное мероприятие: "Проведение конкурсов по охране труда"</t>
  </si>
  <si>
    <t>5300200000</t>
  </si>
  <si>
    <t>5300273090</t>
  </si>
  <si>
    <t>Основное мероприятие: "Организация по вопросам регулирования деятельности в области обращения с твердыми коммунальными отходами  на территориях поселений  муниципального образования Балаганский район"</t>
  </si>
  <si>
    <t>Участие в организации деятельности по накоплению (в том числе раздельному накоплению), сбору, транспортированию, обработке, утилизации, обезвреживанию, захоронению твердых коммунальных отходов на территории муниципального образования Балаганский район</t>
  </si>
  <si>
    <t>Основное мероприятие: "Реализация комплекса основных мероприятий, направленных на развитие инфраструктуры и материально-технической базы в муниципальном образовании Балаганский район"</t>
  </si>
  <si>
    <t>57201S2850</t>
  </si>
  <si>
    <t>Технологическое присоединение энергопринимающих устройств физкультурно – оздоровительного комплекса открытого типа по адресу: п. Балаганск, ул. Ангарская, 97 к электрическим сетям</t>
  </si>
  <si>
    <t>"Приложение 5                                   к решению Думы Балаганского района "О бюджете муниципального образования Балаганский район на 2022 год и на плановый период 2023 и 2024 годов"                         от 21.12.2021г. №11/1-РД</t>
  </si>
  <si>
    <t>Софинансирование расходных обязательств на 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</t>
  </si>
  <si>
    <t>Финансирование расходных обязательств на 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</t>
  </si>
  <si>
    <t>43201S2988</t>
  </si>
  <si>
    <t>Капитальные вложения в объекты государственной (муниципальной) собственности</t>
  </si>
  <si>
    <t>Подпрограмма 3 "Энергосбережение и повышение энергетической эффективности в администрации муниципального образования Балаганский район на 2019-2024 годы"</t>
  </si>
  <si>
    <t>5430100053</t>
  </si>
  <si>
    <t>Основное мероприятие: «Реализация комплекса основных мероприятий, направленных в администрации муниципального образования Балаганский район»</t>
  </si>
  <si>
    <t>Реализация комплекса основных мероприятий, направленных в администрации муниципального образования Балаганский район</t>
  </si>
  <si>
    <t>Финансирование на приобретение средств обучения и воспитания (мебели для занятий в учебных классах), необходимых для оснащения муниципальных общеобразовательных организаций в Иркутской области</t>
  </si>
  <si>
    <t>Софинансирование на приобретение средств обучения и воспитания (мебели для занятий в учебных классах), необходимых для оснащения муниципальных общеобразовательных организаций в Иркутской области</t>
  </si>
  <si>
    <t>5720100058</t>
  </si>
  <si>
    <t>"</t>
  </si>
  <si>
    <t>Обеспечение деятельности муниципального казенного учреждение культуры "Балаганский историко-этнографический музей имени А.С. Башинова"</t>
  </si>
  <si>
    <t>Реализация мероприятий, направленных на оборудование площадки физкультурно - оздоровительного комплекса открытого типа по адреску: п. Балаганск, ул. Ангарская, 97</t>
  </si>
  <si>
    <t>Приложение 3                                  к решению Думы Балаганского района        "О внесении изменений в решение Думы Балаганского района от 21.12.2021 года №11/1-РД "О бюджете муниципального образования Балаганский район на 2022 год и на плановый период 2023 и 2024 годов"                         от 06.12.2022г. № 7/11-РД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</si>
</sst>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?"/>
    <numFmt numFmtId="166" formatCode="00000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rgb="FFFF0000"/>
      <name val="Calibri"/>
      <family val="2"/>
      <scheme val="minor"/>
    </font>
    <font>
      <sz val="11"/>
      <name val="Courier New"/>
      <family val="3"/>
      <charset val="204"/>
    </font>
    <font>
      <sz val="11"/>
      <color theme="1"/>
      <name val="Courier New"/>
      <family val="3"/>
      <charset val="204"/>
    </font>
    <font>
      <sz val="11"/>
      <name val="Calibri"/>
      <family val="2"/>
      <scheme val="minor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2" fillId="0" borderId="0" xfId="0" applyFont="1" applyFill="1"/>
    <xf numFmtId="164" fontId="2" fillId="0" borderId="0" xfId="0" applyNumberFormat="1" applyFont="1" applyFill="1"/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center" wrapText="1"/>
    </xf>
    <xf numFmtId="0" fontId="3" fillId="0" borderId="1" xfId="0" applyNumberFormat="1" applyFont="1" applyFill="1" applyBorder="1" applyAlignment="1">
      <alignment horizontal="right" wrapText="1"/>
    </xf>
    <xf numFmtId="0" fontId="3" fillId="0" borderId="1" xfId="0" applyNumberFormat="1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horizontal="right" wrapText="1"/>
    </xf>
    <xf numFmtId="49" fontId="3" fillId="0" borderId="1" xfId="0" applyNumberFormat="1" applyFont="1" applyFill="1" applyBorder="1" applyAlignment="1">
      <alignment horizontal="center" wrapText="1"/>
    </xf>
    <xf numFmtId="164" fontId="3" fillId="0" borderId="1" xfId="0" applyNumberFormat="1" applyFont="1" applyFill="1" applyBorder="1" applyAlignment="1">
      <alignment horizontal="right" wrapText="1"/>
    </xf>
    <xf numFmtId="0" fontId="3" fillId="0" borderId="1" xfId="0" applyFont="1" applyFill="1" applyBorder="1" applyAlignment="1">
      <alignment wrapText="1"/>
    </xf>
    <xf numFmtId="49" fontId="3" fillId="0" borderId="1" xfId="0" applyNumberFormat="1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right"/>
    </xf>
    <xf numFmtId="164" fontId="3" fillId="0" borderId="1" xfId="0" applyNumberFormat="1" applyFont="1" applyFill="1" applyBorder="1"/>
    <xf numFmtId="49" fontId="4" fillId="0" borderId="1" xfId="0" applyNumberFormat="1" applyFont="1" applyFill="1" applyBorder="1" applyAlignment="1">
      <alignment horizontal="left" wrapText="1"/>
    </xf>
    <xf numFmtId="49" fontId="3" fillId="0" borderId="1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wrapText="1"/>
    </xf>
    <xf numFmtId="1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 wrapText="1"/>
    </xf>
    <xf numFmtId="49" fontId="4" fillId="0" borderId="1" xfId="0" applyNumberFormat="1" applyFont="1" applyFill="1" applyBorder="1" applyAlignment="1">
      <alignment horizontal="left" vertical="center" wrapText="1"/>
    </xf>
    <xf numFmtId="2" fontId="3" fillId="0" borderId="2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left" wrapText="1"/>
    </xf>
    <xf numFmtId="2" fontId="3" fillId="0" borderId="1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left" vertical="top" wrapText="1" readingOrder="1"/>
    </xf>
    <xf numFmtId="164" fontId="4" fillId="0" borderId="1" xfId="0" applyNumberFormat="1" applyFont="1" applyFill="1" applyBorder="1"/>
    <xf numFmtId="0" fontId="3" fillId="0" borderId="3" xfId="0" applyNumberFormat="1" applyFont="1" applyFill="1" applyBorder="1" applyAlignment="1">
      <alignment horizontal="center" wrapText="1"/>
    </xf>
    <xf numFmtId="1" fontId="4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vertical="center" wrapText="1"/>
    </xf>
    <xf numFmtId="1" fontId="3" fillId="0" borderId="1" xfId="0" applyNumberFormat="1" applyFont="1" applyFill="1" applyBorder="1" applyAlignment="1">
      <alignment horizontal="center" wrapText="1"/>
    </xf>
    <xf numFmtId="0" fontId="3" fillId="0" borderId="1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left" wrapText="1"/>
    </xf>
    <xf numFmtId="2" fontId="3" fillId="0" borderId="1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 applyProtection="1">
      <alignment horizontal="left" vertical="center" wrapText="1"/>
    </xf>
    <xf numFmtId="166" fontId="3" fillId="0" borderId="1" xfId="0" applyNumberFormat="1" applyFont="1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center" wrapText="1"/>
    </xf>
    <xf numFmtId="0" fontId="3" fillId="0" borderId="3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 applyProtection="1">
      <alignment horizontal="left" vertical="top" wrapText="1"/>
    </xf>
    <xf numFmtId="166" fontId="3" fillId="0" borderId="1" xfId="0" applyNumberFormat="1" applyFont="1" applyFill="1" applyBorder="1" applyAlignment="1">
      <alignment horizontal="left" vertical="center" wrapText="1"/>
    </xf>
    <xf numFmtId="0" fontId="3" fillId="0" borderId="4" xfId="0" applyNumberFormat="1" applyFont="1" applyFill="1" applyBorder="1" applyAlignment="1">
      <alignment horizontal="center" wrapText="1"/>
    </xf>
    <xf numFmtId="164" fontId="3" fillId="0" borderId="1" xfId="0" applyNumberFormat="1" applyFont="1" applyFill="1" applyBorder="1" applyAlignment="1">
      <alignment horizontal="left" vertical="top" wrapText="1"/>
    </xf>
    <xf numFmtId="0" fontId="5" fillId="0" borderId="0" xfId="0" applyFont="1" applyFill="1"/>
    <xf numFmtId="0" fontId="6" fillId="0" borderId="0" xfId="0" applyFont="1" applyFill="1" applyBorder="1"/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3" fillId="0" borderId="0" xfId="0" applyNumberFormat="1" applyFont="1" applyFill="1" applyBorder="1" applyAlignment="1">
      <alignment horizontal="right" vertical="top" wrapText="1" readingOrder="1"/>
    </xf>
    <xf numFmtId="0" fontId="3" fillId="0" borderId="0" xfId="0" applyNumberFormat="1" applyFont="1" applyFill="1" applyBorder="1" applyAlignment="1">
      <alignment horizontal="right" wrapText="1"/>
    </xf>
    <xf numFmtId="0" fontId="3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right" wrapText="1"/>
    </xf>
    <xf numFmtId="0" fontId="3" fillId="0" borderId="0" xfId="0" applyNumberFormat="1" applyFont="1" applyFill="1" applyBorder="1" applyAlignment="1">
      <alignment horizontal="center" vertical="top" wrapText="1" readingOrder="1"/>
    </xf>
    <xf numFmtId="0" fontId="3" fillId="0" borderId="0" xfId="0" applyFont="1" applyFill="1" applyBorder="1" applyAlignment="1">
      <alignment horizontal="center" readingOrder="1"/>
    </xf>
    <xf numFmtId="0" fontId="3" fillId="0" borderId="0" xfId="0" applyNumberFormat="1" applyFont="1" applyFill="1" applyBorder="1" applyAlignment="1">
      <alignment horizontal="right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&#1053;&#1072;&#1090;&#1072;&#1083;&#1100;&#1103;.&#1045;\Desktop\2022\&#1044;&#1091;&#1084;&#1072;%202022\&#1064;&#1072;&#1073;&#1083;&#1086;&#1085;%202022%20&#1088;&#1077;&#1076;&#1072;&#1082;&#1094;&#1080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"/>
      <sheetName val="3"/>
      <sheetName val="5"/>
      <sheetName val="11"/>
    </sheetNames>
    <sheetDataSet>
      <sheetData sheetId="0">
        <row r="13">
          <cell r="G13">
            <v>6130.2999999999993</v>
          </cell>
        </row>
        <row r="18">
          <cell r="G18">
            <v>4395</v>
          </cell>
        </row>
        <row r="22">
          <cell r="G22">
            <v>1320.9</v>
          </cell>
        </row>
        <row r="27">
          <cell r="G27">
            <v>14.4</v>
          </cell>
        </row>
        <row r="34">
          <cell r="G34">
            <v>380</v>
          </cell>
        </row>
        <row r="38">
          <cell r="G38">
            <v>20</v>
          </cell>
        </row>
        <row r="46">
          <cell r="G46">
            <v>8</v>
          </cell>
        </row>
        <row r="52">
          <cell r="G52">
            <v>28.7</v>
          </cell>
        </row>
        <row r="58">
          <cell r="G58">
            <v>14.5</v>
          </cell>
        </row>
        <row r="64">
          <cell r="G64">
            <v>1.5</v>
          </cell>
        </row>
        <row r="70">
          <cell r="G70">
            <v>1.5</v>
          </cell>
        </row>
        <row r="76">
          <cell r="G76">
            <v>16.600000000000001</v>
          </cell>
        </row>
        <row r="82">
          <cell r="G82">
            <v>1.5</v>
          </cell>
        </row>
        <row r="85">
          <cell r="G85">
            <v>15</v>
          </cell>
        </row>
        <row r="92">
          <cell r="G92">
            <v>200</v>
          </cell>
        </row>
        <row r="101">
          <cell r="G101">
            <v>13699.3</v>
          </cell>
        </row>
        <row r="105">
          <cell r="G105">
            <v>127.3</v>
          </cell>
        </row>
        <row r="109">
          <cell r="G109">
            <v>7</v>
          </cell>
        </row>
        <row r="115">
          <cell r="G115">
            <v>44.2</v>
          </cell>
        </row>
        <row r="121">
          <cell r="G121">
            <v>1325.5</v>
          </cell>
        </row>
        <row r="125">
          <cell r="G125">
            <v>427.1</v>
          </cell>
        </row>
        <row r="130">
          <cell r="G130">
            <v>6.2</v>
          </cell>
        </row>
        <row r="136">
          <cell r="G136">
            <v>12978.8</v>
          </cell>
        </row>
        <row r="140">
          <cell r="G140">
            <v>657.5</v>
          </cell>
        </row>
        <row r="144">
          <cell r="G144">
            <v>34.6</v>
          </cell>
        </row>
        <row r="151">
          <cell r="G151">
            <v>2312.5</v>
          </cell>
        </row>
        <row r="156">
          <cell r="G156">
            <v>94.9</v>
          </cell>
        </row>
        <row r="160">
          <cell r="G160">
            <v>3</v>
          </cell>
        </row>
        <row r="166">
          <cell r="G166">
            <v>13601.8</v>
          </cell>
        </row>
        <row r="170">
          <cell r="G170">
            <v>300.3</v>
          </cell>
        </row>
        <row r="178">
          <cell r="G178">
            <v>3.5</v>
          </cell>
        </row>
        <row r="181">
          <cell r="G181">
            <v>15</v>
          </cell>
        </row>
        <row r="187">
          <cell r="G187">
            <v>40.4</v>
          </cell>
        </row>
        <row r="193">
          <cell r="G193">
            <v>18</v>
          </cell>
        </row>
        <row r="203">
          <cell r="G203">
            <v>8.1</v>
          </cell>
        </row>
        <row r="206">
          <cell r="G206">
            <v>15369.3</v>
          </cell>
        </row>
        <row r="211">
          <cell r="G211">
            <v>137.1</v>
          </cell>
        </row>
        <row r="219">
          <cell r="G219">
            <v>79609.100000000006</v>
          </cell>
        </row>
        <row r="223">
          <cell r="G223">
            <v>388</v>
          </cell>
        </row>
        <row r="227">
          <cell r="G227">
            <v>360.4</v>
          </cell>
        </row>
        <row r="233">
          <cell r="G233">
            <v>1922.3000000000002</v>
          </cell>
        </row>
        <row r="238">
          <cell r="G238">
            <v>101.2</v>
          </cell>
        </row>
        <row r="244">
          <cell r="G244">
            <v>300</v>
          </cell>
        </row>
        <row r="248">
          <cell r="G248">
            <v>28178.400000000001</v>
          </cell>
        </row>
        <row r="252">
          <cell r="G252">
            <v>1483.1</v>
          </cell>
        </row>
        <row r="259">
          <cell r="G259">
            <v>68.400000000000006</v>
          </cell>
        </row>
        <row r="263">
          <cell r="G263">
            <v>3.6</v>
          </cell>
        </row>
        <row r="271">
          <cell r="G271">
            <v>84.6</v>
          </cell>
        </row>
        <row r="274">
          <cell r="G274">
            <v>20872.099999999999</v>
          </cell>
        </row>
        <row r="278">
          <cell r="G278">
            <v>351.5</v>
          </cell>
        </row>
        <row r="282">
          <cell r="G282">
            <v>13364.4</v>
          </cell>
        </row>
        <row r="286">
          <cell r="G286">
            <v>2890</v>
          </cell>
        </row>
        <row r="290">
          <cell r="G290">
            <v>24</v>
          </cell>
        </row>
        <row r="293">
          <cell r="G293">
            <v>220652.5</v>
          </cell>
        </row>
        <row r="297">
          <cell r="G297">
            <v>20.399999999999999</v>
          </cell>
        </row>
        <row r="300">
          <cell r="G300">
            <v>3285.3</v>
          </cell>
        </row>
        <row r="304">
          <cell r="G304">
            <v>1.1000000000000001</v>
          </cell>
        </row>
        <row r="307">
          <cell r="G307">
            <v>172.9</v>
          </cell>
        </row>
        <row r="311">
          <cell r="G311">
            <v>151.80000000000001</v>
          </cell>
        </row>
        <row r="315">
          <cell r="G315">
            <v>90.3</v>
          </cell>
        </row>
        <row r="319">
          <cell r="G319">
            <v>142.80000000000001</v>
          </cell>
        </row>
        <row r="322">
          <cell r="G322">
            <v>7963.3</v>
          </cell>
        </row>
        <row r="326">
          <cell r="G326">
            <v>4.2</v>
          </cell>
        </row>
        <row r="329">
          <cell r="G329">
            <v>77.7</v>
          </cell>
        </row>
        <row r="333">
          <cell r="G333">
            <v>32.700000000000003</v>
          </cell>
        </row>
        <row r="336">
          <cell r="G336">
            <v>847.1</v>
          </cell>
        </row>
        <row r="340">
          <cell r="G340">
            <v>1.2</v>
          </cell>
        </row>
        <row r="343">
          <cell r="G343">
            <v>45.1</v>
          </cell>
        </row>
        <row r="347">
          <cell r="G347">
            <v>13.8</v>
          </cell>
        </row>
        <row r="350">
          <cell r="G350">
            <v>1514.9</v>
          </cell>
        </row>
        <row r="354">
          <cell r="G354">
            <v>0.7</v>
          </cell>
        </row>
        <row r="357">
          <cell r="G357">
            <v>79.8</v>
          </cell>
        </row>
        <row r="361">
          <cell r="G361">
            <v>2338</v>
          </cell>
        </row>
        <row r="365">
          <cell r="G365">
            <v>124.1</v>
          </cell>
        </row>
        <row r="372">
          <cell r="G372">
            <v>335</v>
          </cell>
        </row>
        <row r="377">
          <cell r="G377">
            <v>60005.599999999999</v>
          </cell>
        </row>
        <row r="381">
          <cell r="G381">
            <v>3158.2</v>
          </cell>
        </row>
        <row r="388">
          <cell r="G388">
            <v>32.200000000000003</v>
          </cell>
        </row>
        <row r="392">
          <cell r="G392">
            <v>2069</v>
          </cell>
        </row>
        <row r="396">
          <cell r="G396">
            <v>108.9</v>
          </cell>
        </row>
        <row r="403">
          <cell r="G403">
            <v>7170.2</v>
          </cell>
        </row>
        <row r="407">
          <cell r="G407">
            <v>7215.6</v>
          </cell>
        </row>
        <row r="411">
          <cell r="G411">
            <v>100</v>
          </cell>
        </row>
        <row r="419">
          <cell r="G419">
            <v>53.2</v>
          </cell>
        </row>
        <row r="425">
          <cell r="G425">
            <v>191.3</v>
          </cell>
        </row>
        <row r="431">
          <cell r="G431">
            <v>16</v>
          </cell>
        </row>
        <row r="437">
          <cell r="G437">
            <v>2.4</v>
          </cell>
        </row>
        <row r="441">
          <cell r="G441">
            <v>14.4</v>
          </cell>
        </row>
        <row r="447">
          <cell r="G447">
            <v>37</v>
          </cell>
        </row>
        <row r="450">
          <cell r="G450">
            <v>42.9</v>
          </cell>
        </row>
        <row r="457">
          <cell r="G457">
            <v>68</v>
          </cell>
        </row>
        <row r="460">
          <cell r="G460">
            <v>32</v>
          </cell>
        </row>
        <row r="468">
          <cell r="G468">
            <v>429.3</v>
          </cell>
        </row>
        <row r="472">
          <cell r="G472">
            <v>22.7</v>
          </cell>
        </row>
        <row r="476">
          <cell r="G476">
            <v>20.2</v>
          </cell>
        </row>
        <row r="480">
          <cell r="G480">
            <v>319</v>
          </cell>
        </row>
        <row r="488">
          <cell r="G488">
            <v>4541.8999999999996</v>
          </cell>
        </row>
        <row r="493">
          <cell r="G493">
            <v>994.5</v>
          </cell>
        </row>
        <row r="497">
          <cell r="G497">
            <v>8.6</v>
          </cell>
        </row>
        <row r="501">
          <cell r="G501">
            <v>142</v>
          </cell>
        </row>
        <row r="505">
          <cell r="G505">
            <v>4453.5</v>
          </cell>
        </row>
        <row r="509">
          <cell r="G509">
            <v>223.5</v>
          </cell>
        </row>
        <row r="519">
          <cell r="G519">
            <v>2260.6999999999998</v>
          </cell>
        </row>
        <row r="526">
          <cell r="G526">
            <v>3996.6</v>
          </cell>
        </row>
        <row r="529">
          <cell r="G529">
            <v>3019.8</v>
          </cell>
        </row>
        <row r="535">
          <cell r="G535">
            <v>100</v>
          </cell>
        </row>
        <row r="541">
          <cell r="G541">
            <v>26</v>
          </cell>
        </row>
        <row r="547">
          <cell r="G547">
            <v>43</v>
          </cell>
        </row>
        <row r="550">
          <cell r="G550">
            <v>67.7</v>
          </cell>
        </row>
        <row r="557">
          <cell r="G557">
            <v>149.19999999999999</v>
          </cell>
        </row>
        <row r="560">
          <cell r="G560">
            <v>1407.9</v>
          </cell>
        </row>
        <row r="566">
          <cell r="G566">
            <v>30</v>
          </cell>
        </row>
        <row r="575">
          <cell r="G575">
            <v>3881.9</v>
          </cell>
        </row>
        <row r="584">
          <cell r="G584">
            <v>5.4</v>
          </cell>
        </row>
        <row r="588">
          <cell r="G588">
            <v>397.9</v>
          </cell>
        </row>
        <row r="592">
          <cell r="G592">
            <v>21</v>
          </cell>
        </row>
        <row r="602">
          <cell r="G602">
            <v>10.199999999999999</v>
          </cell>
        </row>
        <row r="605">
          <cell r="G605">
            <v>720.5</v>
          </cell>
        </row>
        <row r="609">
          <cell r="G609">
            <v>5.9</v>
          </cell>
        </row>
        <row r="616">
          <cell r="G616">
            <v>5534.9</v>
          </cell>
        </row>
        <row r="621">
          <cell r="G621">
            <v>7421</v>
          </cell>
        </row>
        <row r="628">
          <cell r="G628">
            <v>18.600000000000001</v>
          </cell>
        </row>
        <row r="635">
          <cell r="G635">
            <v>10.1</v>
          </cell>
        </row>
        <row r="638">
          <cell r="G638">
            <v>482.7</v>
          </cell>
        </row>
        <row r="642">
          <cell r="G642">
            <v>1.1000000000000001</v>
          </cell>
        </row>
        <row r="650">
          <cell r="G650">
            <v>663.90000000000009</v>
          </cell>
        </row>
        <row r="658">
          <cell r="G658">
            <v>3868</v>
          </cell>
        </row>
        <row r="663">
          <cell r="G663">
            <v>7546.9</v>
          </cell>
        </row>
        <row r="668">
          <cell r="G668">
            <v>1935</v>
          </cell>
        </row>
        <row r="676">
          <cell r="G676">
            <v>18.5</v>
          </cell>
        </row>
        <row r="680">
          <cell r="G680">
            <v>19.7</v>
          </cell>
        </row>
        <row r="686">
          <cell r="G686">
            <v>5</v>
          </cell>
        </row>
        <row r="695">
          <cell r="G695">
            <v>6.1</v>
          </cell>
        </row>
        <row r="703">
          <cell r="G703">
            <v>11049.5</v>
          </cell>
        </row>
        <row r="707">
          <cell r="G707">
            <v>57187.9</v>
          </cell>
        </row>
        <row r="714">
          <cell r="G714">
            <v>1016.9</v>
          </cell>
        </row>
        <row r="723">
          <cell r="G723">
            <v>2583.1</v>
          </cell>
        </row>
        <row r="732">
          <cell r="G732">
            <v>15915.400000000001</v>
          </cell>
        </row>
        <row r="737">
          <cell r="G737">
            <v>14050</v>
          </cell>
        </row>
        <row r="745">
          <cell r="G745">
            <v>33</v>
          </cell>
        </row>
        <row r="748">
          <cell r="G748">
            <v>5943.7</v>
          </cell>
        </row>
        <row r="753">
          <cell r="G753">
            <v>1839.3</v>
          </cell>
        </row>
        <row r="762">
          <cell r="G762">
            <v>16.899999999999999</v>
          </cell>
        </row>
        <row r="769">
          <cell r="G769">
            <v>400</v>
          </cell>
        </row>
        <row r="777">
          <cell r="G777">
            <v>613.79999999999995</v>
          </cell>
        </row>
        <row r="781">
          <cell r="G781">
            <v>93.7</v>
          </cell>
        </row>
        <row r="787">
          <cell r="G787">
            <v>758</v>
          </cell>
        </row>
        <row r="792">
          <cell r="G792">
            <v>31.800000000000004</v>
          </cell>
        </row>
        <row r="798">
          <cell r="G798">
            <v>793.5</v>
          </cell>
        </row>
        <row r="802">
          <cell r="G802">
            <v>69.099999999999994</v>
          </cell>
        </row>
        <row r="807">
          <cell r="G807">
            <v>0.7</v>
          </cell>
        </row>
        <row r="813">
          <cell r="G813">
            <v>45.2</v>
          </cell>
        </row>
        <row r="816">
          <cell r="G816">
            <v>80.3</v>
          </cell>
        </row>
        <row r="824">
          <cell r="G824">
            <v>4225</v>
          </cell>
        </row>
        <row r="832">
          <cell r="G832">
            <v>2411.5</v>
          </cell>
        </row>
        <row r="839">
          <cell r="G839">
            <v>51.2</v>
          </cell>
        </row>
        <row r="845">
          <cell r="G845">
            <v>252.9</v>
          </cell>
        </row>
        <row r="849">
          <cell r="G849">
            <v>24.9</v>
          </cell>
        </row>
        <row r="854">
          <cell r="G854">
            <v>30</v>
          </cell>
        </row>
        <row r="861">
          <cell r="G861">
            <v>145</v>
          </cell>
        </row>
        <row r="867">
          <cell r="G867">
            <v>14.4</v>
          </cell>
        </row>
        <row r="874">
          <cell r="G874">
            <v>51</v>
          </cell>
        </row>
        <row r="880">
          <cell r="G880">
            <v>259.7</v>
          </cell>
        </row>
        <row r="884">
          <cell r="G884">
            <v>60</v>
          </cell>
        </row>
        <row r="888">
          <cell r="G888">
            <v>132.69999999999999</v>
          </cell>
        </row>
        <row r="892">
          <cell r="G892">
            <v>816.6</v>
          </cell>
        </row>
        <row r="896">
          <cell r="G896">
            <v>3850.3</v>
          </cell>
        </row>
        <row r="900">
          <cell r="G900">
            <v>576.1</v>
          </cell>
        </row>
        <row r="904">
          <cell r="G904">
            <v>5.7</v>
          </cell>
        </row>
        <row r="912">
          <cell r="G912">
            <v>378.8</v>
          </cell>
        </row>
        <row r="916">
          <cell r="G916">
            <v>4977.9000000000005</v>
          </cell>
        </row>
        <row r="921">
          <cell r="G921">
            <v>185.5</v>
          </cell>
        </row>
        <row r="930">
          <cell r="G930">
            <v>9</v>
          </cell>
        </row>
        <row r="936">
          <cell r="G936">
            <v>8.4</v>
          </cell>
        </row>
        <row r="944">
          <cell r="G944">
            <v>180</v>
          </cell>
        </row>
        <row r="951">
          <cell r="G951">
            <v>15</v>
          </cell>
        </row>
        <row r="959">
          <cell r="G959">
            <v>1200.0999999999999</v>
          </cell>
        </row>
        <row r="966">
          <cell r="G966">
            <v>464.8</v>
          </cell>
        </row>
        <row r="975">
          <cell r="G975">
            <v>97.7</v>
          </cell>
        </row>
        <row r="979">
          <cell r="G979">
            <v>66.5</v>
          </cell>
        </row>
        <row r="983">
          <cell r="G983">
            <v>1.5</v>
          </cell>
        </row>
        <row r="990">
          <cell r="G990">
            <v>10</v>
          </cell>
        </row>
        <row r="996">
          <cell r="G996">
            <v>9</v>
          </cell>
        </row>
        <row r="1002">
          <cell r="G1002">
            <v>9.9</v>
          </cell>
        </row>
        <row r="1008">
          <cell r="G1008">
            <v>103</v>
          </cell>
        </row>
        <row r="1012">
          <cell r="G1012">
            <v>11.5</v>
          </cell>
        </row>
        <row r="1021">
          <cell r="G1021">
            <v>3.6</v>
          </cell>
        </row>
        <row r="1027">
          <cell r="G1027">
            <v>104</v>
          </cell>
        </row>
        <row r="1031">
          <cell r="G1031">
            <v>115</v>
          </cell>
        </row>
        <row r="1037">
          <cell r="G1037">
            <v>75.8</v>
          </cell>
        </row>
        <row r="1043">
          <cell r="G1043">
            <v>2</v>
          </cell>
        </row>
        <row r="1051">
          <cell r="G1051">
            <v>3961.8</v>
          </cell>
        </row>
        <row r="1059">
          <cell r="G1059">
            <v>7.9</v>
          </cell>
        </row>
        <row r="1062">
          <cell r="G1062">
            <v>410</v>
          </cell>
        </row>
        <row r="1070">
          <cell r="G1070">
            <v>396.9</v>
          </cell>
        </row>
        <row r="1074">
          <cell r="G1074">
            <v>18.8</v>
          </cell>
        </row>
        <row r="1078">
          <cell r="G1078">
            <v>800.2</v>
          </cell>
        </row>
        <row r="1083">
          <cell r="G1083">
            <v>72.600000000000009</v>
          </cell>
        </row>
        <row r="1094">
          <cell r="G1094">
            <v>460.5</v>
          </cell>
        </row>
        <row r="1101">
          <cell r="G1101">
            <v>117.4</v>
          </cell>
        </row>
        <row r="1105">
          <cell r="G1105">
            <v>3246.6</v>
          </cell>
        </row>
        <row r="1109">
          <cell r="G1109">
            <v>170.9</v>
          </cell>
        </row>
        <row r="1115">
          <cell r="G1115">
            <v>100</v>
          </cell>
        </row>
        <row r="1124">
          <cell r="G1124">
            <v>1740</v>
          </cell>
        </row>
        <row r="1131">
          <cell r="G1131">
            <v>1570</v>
          </cell>
        </row>
        <row r="1141">
          <cell r="G1141">
            <v>20.6</v>
          </cell>
        </row>
        <row r="1145">
          <cell r="G1145">
            <v>600</v>
          </cell>
        </row>
        <row r="1149">
          <cell r="G1149">
            <v>55</v>
          </cell>
        </row>
        <row r="1159">
          <cell r="G1159">
            <v>3060</v>
          </cell>
        </row>
        <row r="1167">
          <cell r="G1167">
            <v>881.4</v>
          </cell>
        </row>
        <row r="1172">
          <cell r="G1172">
            <v>111.10000000000001</v>
          </cell>
        </row>
        <row r="1176">
          <cell r="G1176">
            <v>0</v>
          </cell>
        </row>
        <row r="1183">
          <cell r="G1183">
            <v>165.2</v>
          </cell>
        </row>
        <row r="1192">
          <cell r="G1192">
            <v>1.5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32"/>
  <sheetViews>
    <sheetView tabSelected="1" zoomScaleNormal="100" workbookViewId="0">
      <selection activeCell="F1" sqref="F1"/>
    </sheetView>
  </sheetViews>
  <sheetFormatPr defaultRowHeight="15" x14ac:dyDescent="0.25"/>
  <cols>
    <col min="1" max="1" width="68.28515625" style="1" customWidth="1"/>
    <col min="2" max="2" width="15.28515625" style="3" customWidth="1"/>
    <col min="3" max="3" width="14" style="4" customWidth="1"/>
    <col min="4" max="4" width="10.7109375" style="4" customWidth="1"/>
    <col min="5" max="5" width="16.140625" style="3" customWidth="1"/>
    <col min="6" max="6" width="12.42578125" style="1" customWidth="1"/>
    <col min="7" max="16384" width="9.140625" style="1"/>
  </cols>
  <sheetData>
    <row r="1" spans="1:5" ht="130.5" customHeight="1" x14ac:dyDescent="0.25">
      <c r="A1" s="43"/>
      <c r="B1" s="50" t="s">
        <v>436</v>
      </c>
      <c r="C1" s="50"/>
      <c r="D1" s="50"/>
      <c r="E1" s="50"/>
    </row>
    <row r="2" spans="1:5" ht="87.75" customHeight="1" x14ac:dyDescent="0.25">
      <c r="A2" s="44"/>
      <c r="B2" s="50" t="s">
        <v>421</v>
      </c>
      <c r="C2" s="50"/>
      <c r="D2" s="50"/>
      <c r="E2" s="50"/>
    </row>
    <row r="3" spans="1:5" x14ac:dyDescent="0.25">
      <c r="A3" s="43"/>
      <c r="B3" s="45"/>
      <c r="C3" s="46"/>
      <c r="D3" s="46"/>
      <c r="E3" s="45"/>
    </row>
    <row r="4" spans="1:5" ht="54" customHeight="1" x14ac:dyDescent="0.25">
      <c r="A4" s="51" t="s">
        <v>197</v>
      </c>
      <c r="B4" s="52"/>
      <c r="C4" s="52"/>
      <c r="D4" s="52"/>
      <c r="E4" s="52"/>
    </row>
    <row r="5" spans="1:5" x14ac:dyDescent="0.25">
      <c r="A5" s="47"/>
      <c r="B5" s="48"/>
      <c r="C5" s="49"/>
      <c r="D5" s="53" t="s">
        <v>0</v>
      </c>
      <c r="E5" s="53"/>
    </row>
    <row r="6" spans="1:5" x14ac:dyDescent="0.25">
      <c r="A6" s="5" t="s">
        <v>1</v>
      </c>
      <c r="B6" s="6" t="s">
        <v>2</v>
      </c>
      <c r="C6" s="6" t="s">
        <v>3</v>
      </c>
      <c r="D6" s="6" t="s">
        <v>198</v>
      </c>
      <c r="E6" s="7" t="s">
        <v>4</v>
      </c>
    </row>
    <row r="7" spans="1:5" x14ac:dyDescent="0.25">
      <c r="A7" s="8" t="s">
        <v>5</v>
      </c>
      <c r="B7" s="9"/>
      <c r="C7" s="6"/>
      <c r="D7" s="10"/>
      <c r="E7" s="11">
        <f>E8+E81+E241+E520</f>
        <v>749914.39999999991</v>
      </c>
    </row>
    <row r="8" spans="1:5" ht="30" x14ac:dyDescent="0.25">
      <c r="A8" s="12" t="s">
        <v>301</v>
      </c>
      <c r="B8" s="10" t="s">
        <v>6</v>
      </c>
      <c r="C8" s="6"/>
      <c r="D8" s="10"/>
      <c r="E8" s="11">
        <f>E9+E22+E31+E44+E54+E65+E74</f>
        <v>51421.100000000006</v>
      </c>
    </row>
    <row r="9" spans="1:5" ht="30" x14ac:dyDescent="0.25">
      <c r="A9" s="12" t="s">
        <v>302</v>
      </c>
      <c r="B9" s="10" t="s">
        <v>7</v>
      </c>
      <c r="C9" s="6"/>
      <c r="D9" s="10"/>
      <c r="E9" s="11">
        <f>E10</f>
        <v>13841.599999999999</v>
      </c>
    </row>
    <row r="10" spans="1:5" ht="30" x14ac:dyDescent="0.25">
      <c r="A10" s="12" t="s">
        <v>8</v>
      </c>
      <c r="B10" s="10" t="s">
        <v>199</v>
      </c>
      <c r="C10" s="6"/>
      <c r="D10" s="10"/>
      <c r="E10" s="11">
        <f>E12+E14+E16+E19</f>
        <v>13841.599999999999</v>
      </c>
    </row>
    <row r="11" spans="1:5" ht="30" x14ac:dyDescent="0.25">
      <c r="A11" s="12" t="s">
        <v>10</v>
      </c>
      <c r="B11" s="10" t="s">
        <v>9</v>
      </c>
      <c r="C11" s="6"/>
      <c r="D11" s="10"/>
      <c r="E11" s="11">
        <f>E12+E14</f>
        <v>13707.3</v>
      </c>
    </row>
    <row r="12" spans="1:5" ht="30" x14ac:dyDescent="0.25">
      <c r="A12" s="13" t="s">
        <v>11</v>
      </c>
      <c r="B12" s="10" t="s">
        <v>9</v>
      </c>
      <c r="C12" s="6">
        <v>600</v>
      </c>
      <c r="D12" s="10"/>
      <c r="E12" s="14">
        <f>SUM(E13)</f>
        <v>8</v>
      </c>
    </row>
    <row r="13" spans="1:5" ht="30" x14ac:dyDescent="0.25">
      <c r="A13" s="8" t="s">
        <v>12</v>
      </c>
      <c r="B13" s="10" t="s">
        <v>9</v>
      </c>
      <c r="C13" s="6">
        <v>600</v>
      </c>
      <c r="D13" s="10" t="s">
        <v>13</v>
      </c>
      <c r="E13" s="11">
        <f>SUM('[1]7'!G46)</f>
        <v>8</v>
      </c>
    </row>
    <row r="14" spans="1:5" ht="30" x14ac:dyDescent="0.25">
      <c r="A14" s="13" t="s">
        <v>11</v>
      </c>
      <c r="B14" s="10" t="s">
        <v>9</v>
      </c>
      <c r="C14" s="6">
        <v>600</v>
      </c>
      <c r="D14" s="10"/>
      <c r="E14" s="11">
        <f>E15</f>
        <v>13699.3</v>
      </c>
    </row>
    <row r="15" spans="1:5" x14ac:dyDescent="0.25">
      <c r="A15" s="8" t="s">
        <v>14</v>
      </c>
      <c r="B15" s="10" t="s">
        <v>9</v>
      </c>
      <c r="C15" s="6">
        <v>600</v>
      </c>
      <c r="D15" s="10" t="s">
        <v>15</v>
      </c>
      <c r="E15" s="15">
        <f>SUM('[1]7'!G101)</f>
        <v>13699.3</v>
      </c>
    </row>
    <row r="16" spans="1:5" ht="60" x14ac:dyDescent="0.25">
      <c r="A16" s="16" t="s">
        <v>303</v>
      </c>
      <c r="B16" s="10" t="s">
        <v>304</v>
      </c>
      <c r="C16" s="6"/>
      <c r="D16" s="10"/>
      <c r="E16" s="14">
        <f>SUM(E17)</f>
        <v>127.3</v>
      </c>
    </row>
    <row r="17" spans="1:5" ht="30" x14ac:dyDescent="0.25">
      <c r="A17" s="13" t="s">
        <v>11</v>
      </c>
      <c r="B17" s="10" t="s">
        <v>304</v>
      </c>
      <c r="C17" s="6">
        <v>600</v>
      </c>
      <c r="D17" s="10"/>
      <c r="E17" s="14">
        <f>SUM(E18)</f>
        <v>127.3</v>
      </c>
    </row>
    <row r="18" spans="1:5" x14ac:dyDescent="0.25">
      <c r="A18" s="8" t="s">
        <v>14</v>
      </c>
      <c r="B18" s="10" t="s">
        <v>304</v>
      </c>
      <c r="C18" s="6">
        <v>600</v>
      </c>
      <c r="D18" s="10" t="s">
        <v>15</v>
      </c>
      <c r="E18" s="14">
        <f>SUM('[1]7'!G105)</f>
        <v>127.3</v>
      </c>
    </row>
    <row r="19" spans="1:5" ht="60" x14ac:dyDescent="0.25">
      <c r="A19" s="16" t="s">
        <v>305</v>
      </c>
      <c r="B19" s="10" t="s">
        <v>304</v>
      </c>
      <c r="C19" s="6"/>
      <c r="D19" s="10"/>
      <c r="E19" s="14">
        <f>SUM(E20)</f>
        <v>7</v>
      </c>
    </row>
    <row r="20" spans="1:5" ht="30" x14ac:dyDescent="0.25">
      <c r="A20" s="13" t="s">
        <v>11</v>
      </c>
      <c r="B20" s="10" t="s">
        <v>304</v>
      </c>
      <c r="C20" s="6">
        <v>600</v>
      </c>
      <c r="D20" s="10"/>
      <c r="E20" s="14">
        <f>SUM(E21)</f>
        <v>7</v>
      </c>
    </row>
    <row r="21" spans="1:5" x14ac:dyDescent="0.25">
      <c r="A21" s="8" t="s">
        <v>14</v>
      </c>
      <c r="B21" s="10" t="s">
        <v>304</v>
      </c>
      <c r="C21" s="6">
        <v>600</v>
      </c>
      <c r="D21" s="10" t="s">
        <v>15</v>
      </c>
      <c r="E21" s="14">
        <f>SUM('[1]7'!G109)</f>
        <v>7</v>
      </c>
    </row>
    <row r="22" spans="1:5" ht="30" x14ac:dyDescent="0.25">
      <c r="A22" s="12" t="s">
        <v>306</v>
      </c>
      <c r="B22" s="17" t="s">
        <v>16</v>
      </c>
      <c r="C22" s="17"/>
      <c r="D22" s="10"/>
      <c r="E22" s="11">
        <f>E23</f>
        <v>1758.8</v>
      </c>
    </row>
    <row r="23" spans="1:5" ht="30" x14ac:dyDescent="0.25">
      <c r="A23" s="12" t="s">
        <v>307</v>
      </c>
      <c r="B23" s="10" t="s">
        <v>17</v>
      </c>
      <c r="C23" s="10"/>
      <c r="D23" s="10"/>
      <c r="E23" s="11">
        <f>E25+E27+E29</f>
        <v>1758.8</v>
      </c>
    </row>
    <row r="24" spans="1:5" ht="45" x14ac:dyDescent="0.25">
      <c r="A24" s="18" t="s">
        <v>434</v>
      </c>
      <c r="B24" s="17" t="s">
        <v>18</v>
      </c>
      <c r="C24" s="10"/>
      <c r="D24" s="10"/>
      <c r="E24" s="11">
        <f>SUM(E25+E27+E29)</f>
        <v>1758.8</v>
      </c>
    </row>
    <row r="25" spans="1:5" ht="75" x14ac:dyDescent="0.25">
      <c r="A25" s="12" t="s">
        <v>19</v>
      </c>
      <c r="B25" s="17" t="s">
        <v>18</v>
      </c>
      <c r="C25" s="17" t="s">
        <v>20</v>
      </c>
      <c r="D25" s="10"/>
      <c r="E25" s="11">
        <f>E26</f>
        <v>1325.5</v>
      </c>
    </row>
    <row r="26" spans="1:5" x14ac:dyDescent="0.25">
      <c r="A26" s="8" t="s">
        <v>14</v>
      </c>
      <c r="B26" s="17" t="s">
        <v>18</v>
      </c>
      <c r="C26" s="17" t="s">
        <v>20</v>
      </c>
      <c r="D26" s="10" t="s">
        <v>15</v>
      </c>
      <c r="E26" s="11">
        <f>SUM('[1]7'!G121)</f>
        <v>1325.5</v>
      </c>
    </row>
    <row r="27" spans="1:5" ht="30" x14ac:dyDescent="0.25">
      <c r="A27" s="13" t="s">
        <v>35</v>
      </c>
      <c r="B27" s="17" t="s">
        <v>18</v>
      </c>
      <c r="C27" s="17" t="s">
        <v>21</v>
      </c>
      <c r="D27" s="10"/>
      <c r="E27" s="11">
        <f>SUM(E28)</f>
        <v>427.1</v>
      </c>
    </row>
    <row r="28" spans="1:5" x14ac:dyDescent="0.25">
      <c r="A28" s="8" t="s">
        <v>14</v>
      </c>
      <c r="B28" s="17" t="s">
        <v>18</v>
      </c>
      <c r="C28" s="17" t="s">
        <v>21</v>
      </c>
      <c r="D28" s="10" t="s">
        <v>15</v>
      </c>
      <c r="E28" s="11">
        <f>SUM('[1]7'!G125)</f>
        <v>427.1</v>
      </c>
    </row>
    <row r="29" spans="1:5" x14ac:dyDescent="0.25">
      <c r="A29" s="8" t="s">
        <v>22</v>
      </c>
      <c r="B29" s="17" t="s">
        <v>18</v>
      </c>
      <c r="C29" s="6">
        <v>800</v>
      </c>
      <c r="D29" s="10"/>
      <c r="E29" s="11">
        <f>E30</f>
        <v>6.2</v>
      </c>
    </row>
    <row r="30" spans="1:5" x14ac:dyDescent="0.25">
      <c r="A30" s="8" t="s">
        <v>14</v>
      </c>
      <c r="B30" s="17" t="s">
        <v>18</v>
      </c>
      <c r="C30" s="6">
        <v>800</v>
      </c>
      <c r="D30" s="10" t="s">
        <v>15</v>
      </c>
      <c r="E30" s="11">
        <f>SUM('[1]7'!G130)</f>
        <v>6.2</v>
      </c>
    </row>
    <row r="31" spans="1:5" ht="45" x14ac:dyDescent="0.25">
      <c r="A31" s="12" t="s">
        <v>308</v>
      </c>
      <c r="B31" s="10" t="s">
        <v>23</v>
      </c>
      <c r="C31" s="6"/>
      <c r="D31" s="10"/>
      <c r="E31" s="11">
        <f>E32</f>
        <v>13699.6</v>
      </c>
    </row>
    <row r="32" spans="1:5" ht="45" x14ac:dyDescent="0.25">
      <c r="A32" s="12" t="s">
        <v>200</v>
      </c>
      <c r="B32" s="17" t="s">
        <v>201</v>
      </c>
      <c r="C32" s="6"/>
      <c r="D32" s="10"/>
      <c r="E32" s="15">
        <f>E36+E34+E38+E41</f>
        <v>13699.6</v>
      </c>
    </row>
    <row r="33" spans="1:5" ht="30" x14ac:dyDescent="0.25">
      <c r="A33" s="12" t="s">
        <v>25</v>
      </c>
      <c r="B33" s="17" t="s">
        <v>24</v>
      </c>
      <c r="C33" s="6"/>
      <c r="D33" s="10"/>
      <c r="E33" s="15">
        <f>SUM(E35+E37)</f>
        <v>13007.5</v>
      </c>
    </row>
    <row r="34" spans="1:5" ht="30" x14ac:dyDescent="0.25">
      <c r="A34" s="13" t="s">
        <v>11</v>
      </c>
      <c r="B34" s="17" t="s">
        <v>24</v>
      </c>
      <c r="C34" s="6">
        <v>600</v>
      </c>
      <c r="D34" s="10"/>
      <c r="E34" s="15">
        <f>SUM(E35)</f>
        <v>28.7</v>
      </c>
    </row>
    <row r="35" spans="1:5" ht="30" x14ac:dyDescent="0.25">
      <c r="A35" s="8" t="s">
        <v>12</v>
      </c>
      <c r="B35" s="17" t="s">
        <v>24</v>
      </c>
      <c r="C35" s="6">
        <v>600</v>
      </c>
      <c r="D35" s="10" t="s">
        <v>13</v>
      </c>
      <c r="E35" s="15">
        <f>SUM('[1]7'!G52)</f>
        <v>28.7</v>
      </c>
    </row>
    <row r="36" spans="1:5" ht="30" x14ac:dyDescent="0.25">
      <c r="A36" s="8" t="s">
        <v>11</v>
      </c>
      <c r="B36" s="17" t="s">
        <v>24</v>
      </c>
      <c r="C36" s="6">
        <v>600</v>
      </c>
      <c r="D36" s="10"/>
      <c r="E36" s="11">
        <f>E37</f>
        <v>12978.8</v>
      </c>
    </row>
    <row r="37" spans="1:5" x14ac:dyDescent="0.25">
      <c r="A37" s="8" t="s">
        <v>14</v>
      </c>
      <c r="B37" s="17" t="s">
        <v>24</v>
      </c>
      <c r="C37" s="6">
        <v>600</v>
      </c>
      <c r="D37" s="10" t="s">
        <v>15</v>
      </c>
      <c r="E37" s="11">
        <f>SUM('[1]7'!G136)</f>
        <v>12978.8</v>
      </c>
    </row>
    <row r="38" spans="1:5" x14ac:dyDescent="0.25">
      <c r="A38" s="13" t="s">
        <v>202</v>
      </c>
      <c r="B38" s="19" t="s">
        <v>203</v>
      </c>
      <c r="C38" s="6"/>
      <c r="D38" s="10"/>
      <c r="E38" s="11">
        <f>SUM(E39)</f>
        <v>657.5</v>
      </c>
    </row>
    <row r="39" spans="1:5" ht="30" x14ac:dyDescent="0.25">
      <c r="A39" s="8" t="s">
        <v>11</v>
      </c>
      <c r="B39" s="19" t="s">
        <v>203</v>
      </c>
      <c r="C39" s="6">
        <v>600</v>
      </c>
      <c r="D39" s="10"/>
      <c r="E39" s="11">
        <f>SUM(E40)</f>
        <v>657.5</v>
      </c>
    </row>
    <row r="40" spans="1:5" x14ac:dyDescent="0.25">
      <c r="A40" s="8" t="s">
        <v>14</v>
      </c>
      <c r="B40" s="19" t="s">
        <v>203</v>
      </c>
      <c r="C40" s="6">
        <v>600</v>
      </c>
      <c r="D40" s="10" t="s">
        <v>15</v>
      </c>
      <c r="E40" s="11">
        <f>SUM('[1]7'!G140)</f>
        <v>657.5</v>
      </c>
    </row>
    <row r="41" spans="1:5" x14ac:dyDescent="0.25">
      <c r="A41" s="13" t="s">
        <v>204</v>
      </c>
      <c r="B41" s="19" t="s">
        <v>203</v>
      </c>
      <c r="C41" s="6"/>
      <c r="D41" s="10"/>
      <c r="E41" s="11">
        <f>SUM(E42)</f>
        <v>34.6</v>
      </c>
    </row>
    <row r="42" spans="1:5" ht="30" x14ac:dyDescent="0.25">
      <c r="A42" s="8" t="s">
        <v>11</v>
      </c>
      <c r="B42" s="19" t="s">
        <v>203</v>
      </c>
      <c r="C42" s="6">
        <v>600</v>
      </c>
      <c r="D42" s="10"/>
      <c r="E42" s="11">
        <f>SUM(E43)</f>
        <v>34.6</v>
      </c>
    </row>
    <row r="43" spans="1:5" x14ac:dyDescent="0.25">
      <c r="A43" s="8" t="s">
        <v>14</v>
      </c>
      <c r="B43" s="19" t="s">
        <v>203</v>
      </c>
      <c r="C43" s="6">
        <v>600</v>
      </c>
      <c r="D43" s="10" t="s">
        <v>15</v>
      </c>
      <c r="E43" s="11">
        <f>SUM('[1]7'!G144)</f>
        <v>34.6</v>
      </c>
    </row>
    <row r="44" spans="1:5" ht="45" x14ac:dyDescent="0.25">
      <c r="A44" s="20" t="s">
        <v>309</v>
      </c>
      <c r="B44" s="10" t="s">
        <v>26</v>
      </c>
      <c r="C44" s="6"/>
      <c r="D44" s="10"/>
      <c r="E44" s="11">
        <f>E45</f>
        <v>5744.7999999999993</v>
      </c>
    </row>
    <row r="45" spans="1:5" ht="52.5" customHeight="1" x14ac:dyDescent="0.25">
      <c r="A45" s="20" t="s">
        <v>27</v>
      </c>
      <c r="B45" s="10" t="s">
        <v>205</v>
      </c>
      <c r="C45" s="6"/>
      <c r="D45" s="10"/>
      <c r="E45" s="11">
        <f>SUM(E46)</f>
        <v>5744.7999999999993</v>
      </c>
    </row>
    <row r="46" spans="1:5" x14ac:dyDescent="0.25">
      <c r="A46" s="20" t="s">
        <v>29</v>
      </c>
      <c r="B46" s="10" t="s">
        <v>28</v>
      </c>
      <c r="C46" s="6"/>
      <c r="D46" s="10"/>
      <c r="E46" s="11">
        <f>E47+E49+E52</f>
        <v>5744.7999999999993</v>
      </c>
    </row>
    <row r="47" spans="1:5" ht="75" x14ac:dyDescent="0.25">
      <c r="A47" s="12" t="s">
        <v>19</v>
      </c>
      <c r="B47" s="10" t="s">
        <v>28</v>
      </c>
      <c r="C47" s="6">
        <v>100</v>
      </c>
      <c r="D47" s="10"/>
      <c r="E47" s="11">
        <f>E48</f>
        <v>4395</v>
      </c>
    </row>
    <row r="48" spans="1:5" x14ac:dyDescent="0.25">
      <c r="A48" s="20" t="s">
        <v>30</v>
      </c>
      <c r="B48" s="10" t="s">
        <v>28</v>
      </c>
      <c r="C48" s="6">
        <v>100</v>
      </c>
      <c r="D48" s="10" t="s">
        <v>31</v>
      </c>
      <c r="E48" s="11">
        <f>SUM('[1]7'!G18)</f>
        <v>4395</v>
      </c>
    </row>
    <row r="49" spans="1:5" ht="30" x14ac:dyDescent="0.25">
      <c r="A49" s="13" t="s">
        <v>35</v>
      </c>
      <c r="B49" s="10" t="s">
        <v>28</v>
      </c>
      <c r="C49" s="6" t="s">
        <v>21</v>
      </c>
      <c r="D49" s="10"/>
      <c r="E49" s="11">
        <f>E50+E51</f>
        <v>1335.4</v>
      </c>
    </row>
    <row r="50" spans="1:5" x14ac:dyDescent="0.25">
      <c r="A50" s="8" t="s">
        <v>30</v>
      </c>
      <c r="B50" s="10" t="s">
        <v>28</v>
      </c>
      <c r="C50" s="6" t="s">
        <v>21</v>
      </c>
      <c r="D50" s="10" t="s">
        <v>31</v>
      </c>
      <c r="E50" s="11">
        <f>SUM('[1]7'!G22)</f>
        <v>1320.9</v>
      </c>
    </row>
    <row r="51" spans="1:5" ht="30" x14ac:dyDescent="0.25">
      <c r="A51" s="21" t="s">
        <v>12</v>
      </c>
      <c r="B51" s="10" t="s">
        <v>28</v>
      </c>
      <c r="C51" s="6" t="s">
        <v>21</v>
      </c>
      <c r="D51" s="10" t="s">
        <v>13</v>
      </c>
      <c r="E51" s="11">
        <f>SUM('[1]7'!G58)</f>
        <v>14.5</v>
      </c>
    </row>
    <row r="52" spans="1:5" x14ac:dyDescent="0.25">
      <c r="A52" s="8" t="s">
        <v>22</v>
      </c>
      <c r="B52" s="10" t="s">
        <v>28</v>
      </c>
      <c r="C52" s="6">
        <v>800</v>
      </c>
      <c r="D52" s="10"/>
      <c r="E52" s="11">
        <f>E53</f>
        <v>14.4</v>
      </c>
    </row>
    <row r="53" spans="1:5" x14ac:dyDescent="0.25">
      <c r="A53" s="8" t="s">
        <v>30</v>
      </c>
      <c r="B53" s="10" t="s">
        <v>28</v>
      </c>
      <c r="C53" s="6">
        <v>800</v>
      </c>
      <c r="D53" s="10" t="s">
        <v>31</v>
      </c>
      <c r="E53" s="11">
        <f>SUM('[1]7'!G27)</f>
        <v>14.4</v>
      </c>
    </row>
    <row r="54" spans="1:5" ht="45" x14ac:dyDescent="0.25">
      <c r="A54" s="20" t="s">
        <v>310</v>
      </c>
      <c r="B54" s="10" t="s">
        <v>32</v>
      </c>
      <c r="C54" s="6"/>
      <c r="D54" s="10"/>
      <c r="E54" s="11">
        <f>E55</f>
        <v>2411.9</v>
      </c>
    </row>
    <row r="55" spans="1:5" ht="45" x14ac:dyDescent="0.25">
      <c r="A55" s="12" t="s">
        <v>311</v>
      </c>
      <c r="B55" s="10" t="s">
        <v>206</v>
      </c>
      <c r="C55" s="6"/>
      <c r="D55" s="10"/>
      <c r="E55" s="11">
        <f>SUM(E56)</f>
        <v>2411.9</v>
      </c>
    </row>
    <row r="56" spans="1:5" ht="30" x14ac:dyDescent="0.25">
      <c r="A56" s="13" t="s">
        <v>34</v>
      </c>
      <c r="B56" s="10" t="s">
        <v>33</v>
      </c>
      <c r="C56" s="6"/>
      <c r="D56" s="10"/>
      <c r="E56" s="11">
        <f>SUM(E59+E57+E61+E63)</f>
        <v>2411.9</v>
      </c>
    </row>
    <row r="57" spans="1:5" ht="30" x14ac:dyDescent="0.25">
      <c r="A57" s="8" t="s">
        <v>35</v>
      </c>
      <c r="B57" s="10" t="s">
        <v>33</v>
      </c>
      <c r="C57" s="6">
        <v>200</v>
      </c>
      <c r="D57" s="10"/>
      <c r="E57" s="11">
        <f>SUM(E58)</f>
        <v>1.5</v>
      </c>
    </row>
    <row r="58" spans="1:5" ht="30" x14ac:dyDescent="0.25">
      <c r="A58" s="20" t="s">
        <v>12</v>
      </c>
      <c r="B58" s="10" t="s">
        <v>33</v>
      </c>
      <c r="C58" s="6">
        <v>200</v>
      </c>
      <c r="D58" s="10" t="s">
        <v>13</v>
      </c>
      <c r="E58" s="11">
        <f>SUM('[1]7'!G64)</f>
        <v>1.5</v>
      </c>
    </row>
    <row r="59" spans="1:5" ht="75" x14ac:dyDescent="0.25">
      <c r="A59" s="8" t="s">
        <v>19</v>
      </c>
      <c r="B59" s="10" t="s">
        <v>33</v>
      </c>
      <c r="C59" s="6">
        <v>100</v>
      </c>
      <c r="D59" s="10"/>
      <c r="E59" s="11">
        <f>E60</f>
        <v>2312.5</v>
      </c>
    </row>
    <row r="60" spans="1:5" x14ac:dyDescent="0.25">
      <c r="A60" s="8" t="s">
        <v>36</v>
      </c>
      <c r="B60" s="10" t="s">
        <v>33</v>
      </c>
      <c r="C60" s="6">
        <v>100</v>
      </c>
      <c r="D60" s="10" t="s">
        <v>37</v>
      </c>
      <c r="E60" s="11">
        <f>SUM('[1]7'!G151)</f>
        <v>2312.5</v>
      </c>
    </row>
    <row r="61" spans="1:5" ht="30" x14ac:dyDescent="0.25">
      <c r="A61" s="8" t="s">
        <v>35</v>
      </c>
      <c r="B61" s="10" t="s">
        <v>33</v>
      </c>
      <c r="C61" s="6">
        <v>200</v>
      </c>
      <c r="D61" s="10"/>
      <c r="E61" s="11">
        <f>E62</f>
        <v>94.9</v>
      </c>
    </row>
    <row r="62" spans="1:5" x14ac:dyDescent="0.25">
      <c r="A62" s="8" t="s">
        <v>36</v>
      </c>
      <c r="B62" s="10" t="s">
        <v>33</v>
      </c>
      <c r="C62" s="6">
        <v>200</v>
      </c>
      <c r="D62" s="10" t="s">
        <v>37</v>
      </c>
      <c r="E62" s="11">
        <f>SUM('[1]7'!G156)</f>
        <v>94.9</v>
      </c>
    </row>
    <row r="63" spans="1:5" x14ac:dyDescent="0.25">
      <c r="A63" s="13" t="s">
        <v>22</v>
      </c>
      <c r="B63" s="10" t="s">
        <v>33</v>
      </c>
      <c r="C63" s="6">
        <v>800</v>
      </c>
      <c r="D63" s="10"/>
      <c r="E63" s="11">
        <f>SUM(E64)</f>
        <v>3</v>
      </c>
    </row>
    <row r="64" spans="1:5" x14ac:dyDescent="0.25">
      <c r="A64" s="8" t="s">
        <v>36</v>
      </c>
      <c r="B64" s="10" t="s">
        <v>33</v>
      </c>
      <c r="C64" s="6">
        <v>800</v>
      </c>
      <c r="D64" s="10" t="s">
        <v>37</v>
      </c>
      <c r="E64" s="11">
        <f>SUM('[1]7'!G160)</f>
        <v>3</v>
      </c>
    </row>
    <row r="65" spans="1:5" ht="45" x14ac:dyDescent="0.25">
      <c r="A65" s="8" t="s">
        <v>312</v>
      </c>
      <c r="B65" s="17" t="s">
        <v>298</v>
      </c>
      <c r="C65" s="6"/>
      <c r="D65" s="10"/>
      <c r="E65" s="11">
        <f>SUM(E66)</f>
        <v>13903.599999999999</v>
      </c>
    </row>
    <row r="66" spans="1:5" ht="60" x14ac:dyDescent="0.25">
      <c r="A66" s="12" t="s">
        <v>207</v>
      </c>
      <c r="B66" s="17" t="s">
        <v>39</v>
      </c>
      <c r="C66" s="6"/>
      <c r="D66" s="10"/>
      <c r="E66" s="11">
        <f>SUM(E67)</f>
        <v>13903.599999999999</v>
      </c>
    </row>
    <row r="67" spans="1:5" x14ac:dyDescent="0.25">
      <c r="A67" s="12" t="s">
        <v>40</v>
      </c>
      <c r="B67" s="17" t="s">
        <v>38</v>
      </c>
      <c r="C67" s="6"/>
      <c r="D67" s="10"/>
      <c r="E67" s="11">
        <f>SUM(E70+E72+E68)</f>
        <v>13903.599999999999</v>
      </c>
    </row>
    <row r="68" spans="1:5" ht="30" x14ac:dyDescent="0.25">
      <c r="A68" s="8" t="s">
        <v>35</v>
      </c>
      <c r="B68" s="17" t="s">
        <v>38</v>
      </c>
      <c r="C68" s="6">
        <v>200</v>
      </c>
      <c r="D68" s="10"/>
      <c r="E68" s="11">
        <f>SUM(E69)</f>
        <v>1.5</v>
      </c>
    </row>
    <row r="69" spans="1:5" ht="30" x14ac:dyDescent="0.25">
      <c r="A69" s="12" t="s">
        <v>12</v>
      </c>
      <c r="B69" s="17" t="s">
        <v>38</v>
      </c>
      <c r="C69" s="6">
        <v>200</v>
      </c>
      <c r="D69" s="10" t="s">
        <v>13</v>
      </c>
      <c r="E69" s="11">
        <f>SUM('[1]7'!G70)</f>
        <v>1.5</v>
      </c>
    </row>
    <row r="70" spans="1:5" ht="75" x14ac:dyDescent="0.25">
      <c r="A70" s="8" t="s">
        <v>41</v>
      </c>
      <c r="B70" s="17" t="s">
        <v>38</v>
      </c>
      <c r="C70" s="6">
        <v>100</v>
      </c>
      <c r="D70" s="10"/>
      <c r="E70" s="11">
        <f>SUM(E71)</f>
        <v>13601.8</v>
      </c>
    </row>
    <row r="71" spans="1:5" x14ac:dyDescent="0.25">
      <c r="A71" s="8" t="s">
        <v>36</v>
      </c>
      <c r="B71" s="17" t="s">
        <v>38</v>
      </c>
      <c r="C71" s="6">
        <v>100</v>
      </c>
      <c r="D71" s="10" t="s">
        <v>37</v>
      </c>
      <c r="E71" s="11">
        <f>SUM('[1]7'!G166)</f>
        <v>13601.8</v>
      </c>
    </row>
    <row r="72" spans="1:5" ht="30" x14ac:dyDescent="0.25">
      <c r="A72" s="8" t="s">
        <v>35</v>
      </c>
      <c r="B72" s="17" t="s">
        <v>38</v>
      </c>
      <c r="C72" s="6">
        <v>200</v>
      </c>
      <c r="D72" s="10"/>
      <c r="E72" s="11">
        <f>SUM(E73)</f>
        <v>300.3</v>
      </c>
    </row>
    <row r="73" spans="1:5" x14ac:dyDescent="0.25">
      <c r="A73" s="8" t="s">
        <v>36</v>
      </c>
      <c r="B73" s="17" t="s">
        <v>38</v>
      </c>
      <c r="C73" s="6">
        <v>200</v>
      </c>
      <c r="D73" s="10" t="s">
        <v>37</v>
      </c>
      <c r="E73" s="11">
        <f>SUM('[1]7'!G170)</f>
        <v>300.3</v>
      </c>
    </row>
    <row r="74" spans="1:5" ht="45" x14ac:dyDescent="0.25">
      <c r="A74" s="13" t="s">
        <v>42</v>
      </c>
      <c r="B74" s="22" t="s">
        <v>43</v>
      </c>
      <c r="C74" s="6"/>
      <c r="D74" s="10"/>
      <c r="E74" s="11">
        <f>SUM(E75)</f>
        <v>60.800000000000004</v>
      </c>
    </row>
    <row r="75" spans="1:5" ht="30" x14ac:dyDescent="0.25">
      <c r="A75" s="18" t="s">
        <v>313</v>
      </c>
      <c r="B75" s="22" t="s">
        <v>44</v>
      </c>
      <c r="C75" s="6"/>
      <c r="D75" s="10"/>
      <c r="E75" s="11">
        <f>SUM(E76)</f>
        <v>60.800000000000004</v>
      </c>
    </row>
    <row r="76" spans="1:5" ht="30" x14ac:dyDescent="0.25">
      <c r="A76" s="12" t="s">
        <v>45</v>
      </c>
      <c r="B76" s="22" t="s">
        <v>46</v>
      </c>
      <c r="C76" s="6"/>
      <c r="D76" s="10"/>
      <c r="E76" s="11">
        <f>SUM(E79+E77)</f>
        <v>60.800000000000004</v>
      </c>
    </row>
    <row r="77" spans="1:5" ht="30" x14ac:dyDescent="0.25">
      <c r="A77" s="23" t="s">
        <v>11</v>
      </c>
      <c r="B77" s="24" t="s">
        <v>46</v>
      </c>
      <c r="C77" s="19">
        <v>600</v>
      </c>
      <c r="D77" s="10"/>
      <c r="E77" s="11">
        <f>SUM(E78)</f>
        <v>16.600000000000001</v>
      </c>
    </row>
    <row r="78" spans="1:5" ht="30" x14ac:dyDescent="0.25">
      <c r="A78" s="20" t="s">
        <v>12</v>
      </c>
      <c r="B78" s="24" t="s">
        <v>46</v>
      </c>
      <c r="C78" s="19">
        <v>600</v>
      </c>
      <c r="D78" s="10" t="s">
        <v>13</v>
      </c>
      <c r="E78" s="11">
        <f>SUM('[1]7'!G76)</f>
        <v>16.600000000000001</v>
      </c>
    </row>
    <row r="79" spans="1:5" ht="30" x14ac:dyDescent="0.25">
      <c r="A79" s="23" t="s">
        <v>11</v>
      </c>
      <c r="B79" s="22" t="s">
        <v>46</v>
      </c>
      <c r="C79" s="6">
        <v>600</v>
      </c>
      <c r="D79" s="10"/>
      <c r="E79" s="11">
        <f>SUM(E80)</f>
        <v>44.2</v>
      </c>
    </row>
    <row r="80" spans="1:5" x14ac:dyDescent="0.25">
      <c r="A80" s="8" t="s">
        <v>14</v>
      </c>
      <c r="B80" s="22" t="s">
        <v>46</v>
      </c>
      <c r="C80" s="6">
        <v>600</v>
      </c>
      <c r="D80" s="10" t="s">
        <v>15</v>
      </c>
      <c r="E80" s="11">
        <f>SUM('[1]7'!G115)</f>
        <v>44.2</v>
      </c>
    </row>
    <row r="81" spans="1:5" ht="30" x14ac:dyDescent="0.25">
      <c r="A81" s="20" t="s">
        <v>314</v>
      </c>
      <c r="B81" s="10" t="s">
        <v>47</v>
      </c>
      <c r="C81" s="6"/>
      <c r="D81" s="10"/>
      <c r="E81" s="14">
        <f>E82+E108+E185+E199+E213+E234</f>
        <v>412918.8</v>
      </c>
    </row>
    <row r="82" spans="1:5" ht="30" x14ac:dyDescent="0.25">
      <c r="A82" s="20" t="s">
        <v>315</v>
      </c>
      <c r="B82" s="10" t="s">
        <v>48</v>
      </c>
      <c r="C82" s="6"/>
      <c r="D82" s="10"/>
      <c r="E82" s="11">
        <f>E83+E101</f>
        <v>97948.700000000012</v>
      </c>
    </row>
    <row r="83" spans="1:5" ht="45" x14ac:dyDescent="0.25">
      <c r="A83" s="12" t="s">
        <v>49</v>
      </c>
      <c r="B83" s="10" t="s">
        <v>50</v>
      </c>
      <c r="C83" s="6"/>
      <c r="D83" s="10"/>
      <c r="E83" s="11">
        <f>E84+E98+E93</f>
        <v>95925.200000000012</v>
      </c>
    </row>
    <row r="84" spans="1:5" ht="45" x14ac:dyDescent="0.25">
      <c r="A84" s="12" t="s">
        <v>208</v>
      </c>
      <c r="B84" s="17" t="s">
        <v>51</v>
      </c>
      <c r="C84" s="6"/>
      <c r="D84" s="10"/>
      <c r="E84" s="11">
        <f>SUM(E85+E87+E91+E89)</f>
        <v>15567.7</v>
      </c>
    </row>
    <row r="85" spans="1:5" ht="75" x14ac:dyDescent="0.25">
      <c r="A85" s="13" t="s">
        <v>19</v>
      </c>
      <c r="B85" s="17" t="s">
        <v>51</v>
      </c>
      <c r="C85" s="6">
        <v>100</v>
      </c>
      <c r="D85" s="10"/>
      <c r="E85" s="11">
        <f>E86</f>
        <v>8.1</v>
      </c>
    </row>
    <row r="86" spans="1:5" x14ac:dyDescent="0.25">
      <c r="A86" s="20" t="s">
        <v>52</v>
      </c>
      <c r="B86" s="17" t="s">
        <v>51</v>
      </c>
      <c r="C86" s="6">
        <v>100</v>
      </c>
      <c r="D86" s="10" t="s">
        <v>53</v>
      </c>
      <c r="E86" s="11">
        <f>SUM('[1]7'!G203)</f>
        <v>8.1</v>
      </c>
    </row>
    <row r="87" spans="1:5" ht="30" x14ac:dyDescent="0.25">
      <c r="A87" s="13" t="s">
        <v>35</v>
      </c>
      <c r="B87" s="17" t="s">
        <v>51</v>
      </c>
      <c r="C87" s="6">
        <v>200</v>
      </c>
      <c r="D87" s="10"/>
      <c r="E87" s="11">
        <f>E88</f>
        <v>15369.3</v>
      </c>
    </row>
    <row r="88" spans="1:5" x14ac:dyDescent="0.25">
      <c r="A88" s="20" t="s">
        <v>52</v>
      </c>
      <c r="B88" s="17" t="s">
        <v>51</v>
      </c>
      <c r="C88" s="6">
        <v>200</v>
      </c>
      <c r="D88" s="10" t="s">
        <v>53</v>
      </c>
      <c r="E88" s="11">
        <f>SUM('[1]7'!G206)</f>
        <v>15369.3</v>
      </c>
    </row>
    <row r="89" spans="1:5" ht="30" x14ac:dyDescent="0.25">
      <c r="A89" s="13" t="s">
        <v>35</v>
      </c>
      <c r="B89" s="17" t="s">
        <v>51</v>
      </c>
      <c r="C89" s="6">
        <v>200</v>
      </c>
      <c r="D89" s="10"/>
      <c r="E89" s="11">
        <f>E90</f>
        <v>53.2</v>
      </c>
    </row>
    <row r="90" spans="1:5" ht="30" x14ac:dyDescent="0.25">
      <c r="A90" s="8" t="s">
        <v>12</v>
      </c>
      <c r="B90" s="17" t="s">
        <v>51</v>
      </c>
      <c r="C90" s="6">
        <v>200</v>
      </c>
      <c r="D90" s="10" t="s">
        <v>13</v>
      </c>
      <c r="E90" s="11">
        <f>SUM('[1]7'!G419)</f>
        <v>53.2</v>
      </c>
    </row>
    <row r="91" spans="1:5" x14ac:dyDescent="0.25">
      <c r="A91" s="13" t="s">
        <v>22</v>
      </c>
      <c r="B91" s="17" t="s">
        <v>51</v>
      </c>
      <c r="C91" s="6">
        <v>800</v>
      </c>
      <c r="D91" s="10"/>
      <c r="E91" s="11">
        <f>E92</f>
        <v>137.1</v>
      </c>
    </row>
    <row r="92" spans="1:5" x14ac:dyDescent="0.25">
      <c r="A92" s="20" t="s">
        <v>52</v>
      </c>
      <c r="B92" s="17" t="s">
        <v>51</v>
      </c>
      <c r="C92" s="6">
        <v>800</v>
      </c>
      <c r="D92" s="10" t="s">
        <v>53</v>
      </c>
      <c r="E92" s="11">
        <f>SUM('[1]7'!G211)</f>
        <v>137.1</v>
      </c>
    </row>
    <row r="93" spans="1:5" ht="60" x14ac:dyDescent="0.25">
      <c r="A93" s="25" t="s">
        <v>209</v>
      </c>
      <c r="B93" s="10" t="s">
        <v>54</v>
      </c>
      <c r="C93" s="6"/>
      <c r="D93" s="10"/>
      <c r="E93" s="11">
        <f>E94+E96</f>
        <v>79997.100000000006</v>
      </c>
    </row>
    <row r="94" spans="1:5" ht="75" x14ac:dyDescent="0.25">
      <c r="A94" s="8" t="s">
        <v>19</v>
      </c>
      <c r="B94" s="10" t="s">
        <v>54</v>
      </c>
      <c r="C94" s="6">
        <v>100</v>
      </c>
      <c r="D94" s="10"/>
      <c r="E94" s="11">
        <f>E95</f>
        <v>79609.100000000006</v>
      </c>
    </row>
    <row r="95" spans="1:5" x14ac:dyDescent="0.25">
      <c r="A95" s="20" t="s">
        <v>52</v>
      </c>
      <c r="B95" s="10" t="s">
        <v>54</v>
      </c>
      <c r="C95" s="6" t="s">
        <v>20</v>
      </c>
      <c r="D95" s="10" t="s">
        <v>53</v>
      </c>
      <c r="E95" s="11">
        <f>SUM('[1]7'!G219)</f>
        <v>79609.100000000006</v>
      </c>
    </row>
    <row r="96" spans="1:5" ht="30" x14ac:dyDescent="0.25">
      <c r="A96" s="8" t="s">
        <v>35</v>
      </c>
      <c r="B96" s="10" t="s">
        <v>54</v>
      </c>
      <c r="C96" s="6">
        <v>200</v>
      </c>
      <c r="D96" s="10"/>
      <c r="E96" s="11">
        <f>E97</f>
        <v>388</v>
      </c>
    </row>
    <row r="97" spans="1:6" x14ac:dyDescent="0.25">
      <c r="A97" s="20" t="s">
        <v>52</v>
      </c>
      <c r="B97" s="10" t="s">
        <v>54</v>
      </c>
      <c r="C97" s="6" t="s">
        <v>21</v>
      </c>
      <c r="D97" s="10" t="s">
        <v>53</v>
      </c>
      <c r="E97" s="11">
        <f>SUM('[1]7'!G223)</f>
        <v>388</v>
      </c>
    </row>
    <row r="98" spans="1:6" ht="75" x14ac:dyDescent="0.25">
      <c r="A98" s="21" t="s">
        <v>405</v>
      </c>
      <c r="B98" s="10" t="s">
        <v>406</v>
      </c>
      <c r="C98" s="6"/>
      <c r="D98" s="10"/>
      <c r="E98" s="11">
        <f>SUM(E100)</f>
        <v>360.4</v>
      </c>
    </row>
    <row r="99" spans="1:6" ht="30" x14ac:dyDescent="0.25">
      <c r="A99" s="8" t="s">
        <v>35</v>
      </c>
      <c r="B99" s="10" t="s">
        <v>406</v>
      </c>
      <c r="C99" s="6">
        <v>200</v>
      </c>
      <c r="D99" s="10"/>
      <c r="E99" s="11">
        <f>SUM(E100)</f>
        <v>360.4</v>
      </c>
    </row>
    <row r="100" spans="1:6" x14ac:dyDescent="0.25">
      <c r="A100" s="20" t="s">
        <v>52</v>
      </c>
      <c r="B100" s="10" t="s">
        <v>406</v>
      </c>
      <c r="C100" s="6">
        <v>200</v>
      </c>
      <c r="D100" s="10" t="s">
        <v>53</v>
      </c>
      <c r="E100" s="11">
        <f>SUM('[1]7'!G227)</f>
        <v>360.4</v>
      </c>
    </row>
    <row r="101" spans="1:6" ht="60" x14ac:dyDescent="0.25">
      <c r="A101" s="20" t="s">
        <v>400</v>
      </c>
      <c r="B101" s="10" t="s">
        <v>316</v>
      </c>
      <c r="C101" s="6"/>
      <c r="D101" s="10"/>
      <c r="E101" s="11">
        <f>SUM(E102+E105)</f>
        <v>2023.5000000000002</v>
      </c>
    </row>
    <row r="102" spans="1:6" ht="90" x14ac:dyDescent="0.25">
      <c r="A102" s="20" t="s">
        <v>244</v>
      </c>
      <c r="B102" s="10" t="s">
        <v>296</v>
      </c>
      <c r="C102" s="6"/>
      <c r="D102" s="10"/>
      <c r="E102" s="11">
        <f>SUM(E103)</f>
        <v>1922.3000000000002</v>
      </c>
    </row>
    <row r="103" spans="1:6" ht="30" x14ac:dyDescent="0.25">
      <c r="A103" s="8" t="s">
        <v>35</v>
      </c>
      <c r="B103" s="10" t="s">
        <v>296</v>
      </c>
      <c r="C103" s="6">
        <v>200</v>
      </c>
      <c r="D103" s="10"/>
      <c r="E103" s="11">
        <f>SUM(E104)</f>
        <v>1922.3000000000002</v>
      </c>
    </row>
    <row r="104" spans="1:6" x14ac:dyDescent="0.25">
      <c r="A104" s="20" t="s">
        <v>52</v>
      </c>
      <c r="B104" s="10" t="s">
        <v>296</v>
      </c>
      <c r="C104" s="6">
        <v>200</v>
      </c>
      <c r="D104" s="10" t="s">
        <v>53</v>
      </c>
      <c r="E104" s="11">
        <f>SUM('[1]7'!G233)</f>
        <v>1922.3000000000002</v>
      </c>
    </row>
    <row r="105" spans="1:6" ht="90" x14ac:dyDescent="0.25">
      <c r="A105" s="20" t="s">
        <v>245</v>
      </c>
      <c r="B105" s="10" t="s">
        <v>296</v>
      </c>
      <c r="C105" s="6"/>
      <c r="D105" s="10"/>
      <c r="E105" s="11">
        <f>SUM(E106)</f>
        <v>101.2</v>
      </c>
    </row>
    <row r="106" spans="1:6" ht="30" x14ac:dyDescent="0.25">
      <c r="A106" s="8" t="s">
        <v>35</v>
      </c>
      <c r="B106" s="10" t="s">
        <v>296</v>
      </c>
      <c r="C106" s="6">
        <v>200</v>
      </c>
      <c r="D106" s="10"/>
      <c r="E106" s="11">
        <f>SUM(E107)</f>
        <v>101.2</v>
      </c>
    </row>
    <row r="107" spans="1:6" x14ac:dyDescent="0.25">
      <c r="A107" s="20" t="s">
        <v>52</v>
      </c>
      <c r="B107" s="10" t="s">
        <v>296</v>
      </c>
      <c r="C107" s="6">
        <v>200</v>
      </c>
      <c r="D107" s="10" t="s">
        <v>53</v>
      </c>
      <c r="E107" s="11">
        <f>SUM('[1]7'!G238)</f>
        <v>101.2</v>
      </c>
    </row>
    <row r="108" spans="1:6" ht="30" x14ac:dyDescent="0.25">
      <c r="A108" s="20" t="s">
        <v>55</v>
      </c>
      <c r="B108" s="10" t="s">
        <v>56</v>
      </c>
      <c r="C108" s="6"/>
      <c r="D108" s="10"/>
      <c r="E108" s="11">
        <f>E109</f>
        <v>279219.5</v>
      </c>
    </row>
    <row r="109" spans="1:6" ht="45" x14ac:dyDescent="0.25">
      <c r="A109" s="12" t="s">
        <v>317</v>
      </c>
      <c r="B109" s="10" t="s">
        <v>57</v>
      </c>
      <c r="C109" s="6"/>
      <c r="D109" s="10"/>
      <c r="E109" s="26">
        <f>E110+E115+E120+E125+E130+E133+E138+E143+E148+E153+E156+E159+E162+E169+E172+E177+E182</f>
        <v>279219.5</v>
      </c>
    </row>
    <row r="110" spans="1:6" ht="45" x14ac:dyDescent="0.25">
      <c r="A110" s="12" t="s">
        <v>210</v>
      </c>
      <c r="B110" s="10" t="s">
        <v>59</v>
      </c>
      <c r="C110" s="6"/>
      <c r="D110" s="10"/>
      <c r="E110" s="11">
        <f>E113+E111</f>
        <v>20956.699999999997</v>
      </c>
      <c r="F110" s="2"/>
    </row>
    <row r="111" spans="1:6" ht="30" x14ac:dyDescent="0.25">
      <c r="A111" s="8" t="s">
        <v>35</v>
      </c>
      <c r="B111" s="10" t="s">
        <v>59</v>
      </c>
      <c r="C111" s="6">
        <v>200</v>
      </c>
      <c r="D111" s="10"/>
      <c r="E111" s="11">
        <f>SUM(E112)</f>
        <v>84.6</v>
      </c>
    </row>
    <row r="112" spans="1:6" x14ac:dyDescent="0.25">
      <c r="A112" s="8" t="s">
        <v>60</v>
      </c>
      <c r="B112" s="10" t="s">
        <v>59</v>
      </c>
      <c r="C112" s="6">
        <v>200</v>
      </c>
      <c r="D112" s="10" t="s">
        <v>61</v>
      </c>
      <c r="E112" s="11">
        <f>SUM('[1]7'!G271)</f>
        <v>84.6</v>
      </c>
    </row>
    <row r="113" spans="1:5" ht="30" x14ac:dyDescent="0.25">
      <c r="A113" s="20" t="s">
        <v>58</v>
      </c>
      <c r="B113" s="10" t="s">
        <v>59</v>
      </c>
      <c r="C113" s="6">
        <v>600</v>
      </c>
      <c r="D113" s="10"/>
      <c r="E113" s="11">
        <f>E114</f>
        <v>20872.099999999999</v>
      </c>
    </row>
    <row r="114" spans="1:5" x14ac:dyDescent="0.25">
      <c r="A114" s="8" t="s">
        <v>60</v>
      </c>
      <c r="B114" s="10" t="s">
        <v>59</v>
      </c>
      <c r="C114" s="6">
        <v>600</v>
      </c>
      <c r="D114" s="10" t="s">
        <v>61</v>
      </c>
      <c r="E114" s="11">
        <f>SUM('[1]7'!G274)</f>
        <v>20872.099999999999</v>
      </c>
    </row>
    <row r="115" spans="1:5" ht="48" customHeight="1" x14ac:dyDescent="0.25">
      <c r="A115" s="8" t="s">
        <v>396</v>
      </c>
      <c r="B115" s="10" t="s">
        <v>397</v>
      </c>
      <c r="C115" s="6"/>
      <c r="D115" s="10"/>
      <c r="E115" s="11">
        <f>SUM(E116+E118)</f>
        <v>13715.9</v>
      </c>
    </row>
    <row r="116" spans="1:5" ht="68.25" customHeight="1" x14ac:dyDescent="0.25">
      <c r="A116" s="8" t="s">
        <v>19</v>
      </c>
      <c r="B116" s="10" t="s">
        <v>397</v>
      </c>
      <c r="C116" s="6">
        <v>100</v>
      </c>
      <c r="D116" s="10"/>
      <c r="E116" s="11">
        <f>SUM(E117)</f>
        <v>351.5</v>
      </c>
    </row>
    <row r="117" spans="1:5" x14ac:dyDescent="0.25">
      <c r="A117" s="8" t="s">
        <v>60</v>
      </c>
      <c r="B117" s="10" t="s">
        <v>397</v>
      </c>
      <c r="C117" s="6">
        <v>100</v>
      </c>
      <c r="D117" s="10" t="s">
        <v>61</v>
      </c>
      <c r="E117" s="11">
        <f>SUM('[1]7'!G278)</f>
        <v>351.5</v>
      </c>
    </row>
    <row r="118" spans="1:5" ht="30" x14ac:dyDescent="0.25">
      <c r="A118" s="20" t="s">
        <v>58</v>
      </c>
      <c r="B118" s="10" t="s">
        <v>397</v>
      </c>
      <c r="C118" s="6">
        <v>600</v>
      </c>
      <c r="D118" s="10"/>
      <c r="E118" s="11">
        <f>SUM(E119)</f>
        <v>13364.4</v>
      </c>
    </row>
    <row r="119" spans="1:5" x14ac:dyDescent="0.25">
      <c r="A119" s="8" t="s">
        <v>60</v>
      </c>
      <c r="B119" s="10" t="s">
        <v>397</v>
      </c>
      <c r="C119" s="6">
        <v>600</v>
      </c>
      <c r="D119" s="10" t="s">
        <v>61</v>
      </c>
      <c r="E119" s="11">
        <f>SUM('[1]7'!G282)</f>
        <v>13364.4</v>
      </c>
    </row>
    <row r="120" spans="1:5" ht="105" x14ac:dyDescent="0.25">
      <c r="A120" s="8" t="s">
        <v>318</v>
      </c>
      <c r="B120" s="10" t="s">
        <v>62</v>
      </c>
      <c r="C120" s="6"/>
      <c r="D120" s="10"/>
      <c r="E120" s="11">
        <f>SUM(E124)+E121</f>
        <v>3305.7000000000003</v>
      </c>
    </row>
    <row r="121" spans="1:5" ht="30" x14ac:dyDescent="0.25">
      <c r="A121" s="8" t="s">
        <v>35</v>
      </c>
      <c r="B121" s="10" t="s">
        <v>62</v>
      </c>
      <c r="C121" s="6">
        <v>200</v>
      </c>
      <c r="D121" s="10"/>
      <c r="E121" s="11">
        <f>SUM(E122)</f>
        <v>20.399999999999999</v>
      </c>
    </row>
    <row r="122" spans="1:5" x14ac:dyDescent="0.25">
      <c r="A122" s="8" t="s">
        <v>60</v>
      </c>
      <c r="B122" s="10" t="s">
        <v>62</v>
      </c>
      <c r="C122" s="6">
        <v>200</v>
      </c>
      <c r="D122" s="10" t="s">
        <v>61</v>
      </c>
      <c r="E122" s="11">
        <f>SUM('[1]7'!G297)</f>
        <v>20.399999999999999</v>
      </c>
    </row>
    <row r="123" spans="1:5" ht="30" x14ac:dyDescent="0.25">
      <c r="A123" s="20" t="s">
        <v>58</v>
      </c>
      <c r="B123" s="10" t="s">
        <v>62</v>
      </c>
      <c r="C123" s="6">
        <v>600</v>
      </c>
      <c r="D123" s="10"/>
      <c r="E123" s="11">
        <f>SUM(E124)</f>
        <v>3285.3</v>
      </c>
    </row>
    <row r="124" spans="1:5" x14ac:dyDescent="0.25">
      <c r="A124" s="8" t="s">
        <v>60</v>
      </c>
      <c r="B124" s="10" t="s">
        <v>62</v>
      </c>
      <c r="C124" s="6">
        <v>600</v>
      </c>
      <c r="D124" s="10" t="s">
        <v>61</v>
      </c>
      <c r="E124" s="11">
        <f>SUM('[1]7'!G300)</f>
        <v>3285.3</v>
      </c>
    </row>
    <row r="125" spans="1:5" ht="90" x14ac:dyDescent="0.25">
      <c r="A125" s="8" t="s">
        <v>319</v>
      </c>
      <c r="B125" s="10" t="s">
        <v>62</v>
      </c>
      <c r="C125" s="6"/>
      <c r="D125" s="10"/>
      <c r="E125" s="11">
        <f>SUM(E129)+E126</f>
        <v>174</v>
      </c>
    </row>
    <row r="126" spans="1:5" ht="30" x14ac:dyDescent="0.25">
      <c r="A126" s="8" t="s">
        <v>35</v>
      </c>
      <c r="B126" s="10" t="s">
        <v>62</v>
      </c>
      <c r="C126" s="6">
        <v>200</v>
      </c>
      <c r="D126" s="10"/>
      <c r="E126" s="11">
        <f>SUM(E127)</f>
        <v>1.1000000000000001</v>
      </c>
    </row>
    <row r="127" spans="1:5" x14ac:dyDescent="0.25">
      <c r="A127" s="8" t="s">
        <v>60</v>
      </c>
      <c r="B127" s="10" t="s">
        <v>62</v>
      </c>
      <c r="C127" s="6">
        <v>200</v>
      </c>
      <c r="D127" s="10" t="s">
        <v>61</v>
      </c>
      <c r="E127" s="11">
        <f>SUM('[1]7'!G304)</f>
        <v>1.1000000000000001</v>
      </c>
    </row>
    <row r="128" spans="1:5" ht="30" x14ac:dyDescent="0.25">
      <c r="A128" s="20" t="s">
        <v>58</v>
      </c>
      <c r="B128" s="10" t="s">
        <v>62</v>
      </c>
      <c r="C128" s="6">
        <v>600</v>
      </c>
      <c r="D128" s="10"/>
      <c r="E128" s="11">
        <f>SUM(E129)</f>
        <v>172.9</v>
      </c>
    </row>
    <row r="129" spans="1:5" x14ac:dyDescent="0.25">
      <c r="A129" s="8" t="s">
        <v>60</v>
      </c>
      <c r="B129" s="10" t="s">
        <v>62</v>
      </c>
      <c r="C129" s="6">
        <v>600</v>
      </c>
      <c r="D129" s="10" t="s">
        <v>61</v>
      </c>
      <c r="E129" s="11">
        <f>SUM('[1]7'!G307)</f>
        <v>172.9</v>
      </c>
    </row>
    <row r="130" spans="1:5" ht="45" x14ac:dyDescent="0.25">
      <c r="A130" s="8" t="s">
        <v>63</v>
      </c>
      <c r="B130" s="10" t="s">
        <v>64</v>
      </c>
      <c r="C130" s="6"/>
      <c r="D130" s="10"/>
      <c r="E130" s="11">
        <f>SUM(E132)</f>
        <v>151.80000000000001</v>
      </c>
    </row>
    <row r="131" spans="1:5" ht="30" x14ac:dyDescent="0.25">
      <c r="A131" s="20" t="s">
        <v>58</v>
      </c>
      <c r="B131" s="10" t="s">
        <v>64</v>
      </c>
      <c r="C131" s="6">
        <v>600</v>
      </c>
      <c r="D131" s="10"/>
      <c r="E131" s="11">
        <f>SUM(E132)</f>
        <v>151.80000000000001</v>
      </c>
    </row>
    <row r="132" spans="1:5" x14ac:dyDescent="0.25">
      <c r="A132" s="8" t="s">
        <v>60</v>
      </c>
      <c r="B132" s="10" t="s">
        <v>64</v>
      </c>
      <c r="C132" s="6">
        <v>600</v>
      </c>
      <c r="D132" s="10" t="s">
        <v>61</v>
      </c>
      <c r="E132" s="11">
        <f>SUM('[1]7'!G311)</f>
        <v>151.80000000000001</v>
      </c>
    </row>
    <row r="133" spans="1:5" ht="60" x14ac:dyDescent="0.25">
      <c r="A133" s="13" t="s">
        <v>190</v>
      </c>
      <c r="B133" s="27" t="s">
        <v>191</v>
      </c>
      <c r="C133" s="6"/>
      <c r="D133" s="10"/>
      <c r="E133" s="11">
        <f>E137+E134</f>
        <v>8106.1</v>
      </c>
    </row>
    <row r="134" spans="1:5" ht="30" x14ac:dyDescent="0.25">
      <c r="A134" s="8" t="s">
        <v>35</v>
      </c>
      <c r="B134" s="27" t="s">
        <v>191</v>
      </c>
      <c r="C134" s="6">
        <v>200</v>
      </c>
      <c r="D134" s="10"/>
      <c r="E134" s="11">
        <f>SUM(E135)</f>
        <v>142.80000000000001</v>
      </c>
    </row>
    <row r="135" spans="1:5" x14ac:dyDescent="0.25">
      <c r="A135" s="8" t="s">
        <v>60</v>
      </c>
      <c r="B135" s="27" t="s">
        <v>191</v>
      </c>
      <c r="C135" s="6">
        <v>200</v>
      </c>
      <c r="D135" s="10" t="s">
        <v>61</v>
      </c>
      <c r="E135" s="11">
        <f>SUM('[1]7'!G319)</f>
        <v>142.80000000000001</v>
      </c>
    </row>
    <row r="136" spans="1:5" ht="30" x14ac:dyDescent="0.25">
      <c r="A136" s="20" t="s">
        <v>58</v>
      </c>
      <c r="B136" s="27" t="s">
        <v>191</v>
      </c>
      <c r="C136" s="6">
        <v>600</v>
      </c>
      <c r="D136" s="10"/>
      <c r="E136" s="11">
        <f>SUM(E137)</f>
        <v>7963.3</v>
      </c>
    </row>
    <row r="137" spans="1:5" x14ac:dyDescent="0.25">
      <c r="A137" s="8" t="s">
        <v>60</v>
      </c>
      <c r="B137" s="27" t="s">
        <v>191</v>
      </c>
      <c r="C137" s="6">
        <v>600</v>
      </c>
      <c r="D137" s="10" t="s">
        <v>61</v>
      </c>
      <c r="E137" s="11">
        <f>SUM('[1]7'!G322)</f>
        <v>7963.3</v>
      </c>
    </row>
    <row r="138" spans="1:5" ht="60" x14ac:dyDescent="0.25">
      <c r="A138" s="13" t="s">
        <v>211</v>
      </c>
      <c r="B138" s="27" t="s">
        <v>191</v>
      </c>
      <c r="C138" s="6"/>
      <c r="D138" s="10"/>
      <c r="E138" s="11">
        <f>SUM(E139+E141)</f>
        <v>81.900000000000006</v>
      </c>
    </row>
    <row r="139" spans="1:5" ht="30" x14ac:dyDescent="0.25">
      <c r="A139" s="8" t="s">
        <v>35</v>
      </c>
      <c r="B139" s="27" t="s">
        <v>191</v>
      </c>
      <c r="C139" s="6">
        <v>200</v>
      </c>
      <c r="D139" s="10"/>
      <c r="E139" s="11">
        <f>SUM(E140)</f>
        <v>4.2</v>
      </c>
    </row>
    <row r="140" spans="1:5" x14ac:dyDescent="0.25">
      <c r="A140" s="8" t="s">
        <v>60</v>
      </c>
      <c r="B140" s="27" t="s">
        <v>191</v>
      </c>
      <c r="C140" s="6">
        <v>200</v>
      </c>
      <c r="D140" s="10" t="s">
        <v>61</v>
      </c>
      <c r="E140" s="11">
        <f>SUM('[1]7'!G326)</f>
        <v>4.2</v>
      </c>
    </row>
    <row r="141" spans="1:5" ht="30" x14ac:dyDescent="0.25">
      <c r="A141" s="20" t="s">
        <v>58</v>
      </c>
      <c r="B141" s="27" t="s">
        <v>191</v>
      </c>
      <c r="C141" s="6">
        <v>600</v>
      </c>
      <c r="D141" s="10"/>
      <c r="E141" s="11">
        <f>SUM(E142)</f>
        <v>77.7</v>
      </c>
    </row>
    <row r="142" spans="1:5" x14ac:dyDescent="0.25">
      <c r="A142" s="8" t="s">
        <v>60</v>
      </c>
      <c r="B142" s="27" t="s">
        <v>191</v>
      </c>
      <c r="C142" s="6">
        <v>600</v>
      </c>
      <c r="D142" s="10" t="s">
        <v>61</v>
      </c>
      <c r="E142" s="11">
        <f>SUM('[1]7'!G329)</f>
        <v>77.7</v>
      </c>
    </row>
    <row r="143" spans="1:5" ht="60" x14ac:dyDescent="0.25">
      <c r="A143" s="8" t="s">
        <v>212</v>
      </c>
      <c r="B143" s="10" t="s">
        <v>65</v>
      </c>
      <c r="C143" s="6"/>
      <c r="D143" s="10"/>
      <c r="E143" s="11">
        <f>SUM(E147)+E144</f>
        <v>879.80000000000007</v>
      </c>
    </row>
    <row r="144" spans="1:5" ht="30" x14ac:dyDescent="0.25">
      <c r="A144" s="8" t="s">
        <v>35</v>
      </c>
      <c r="B144" s="10" t="s">
        <v>65</v>
      </c>
      <c r="C144" s="6">
        <v>200</v>
      </c>
      <c r="D144" s="10"/>
      <c r="E144" s="11">
        <f>SUM(E145)</f>
        <v>32.700000000000003</v>
      </c>
    </row>
    <row r="145" spans="1:5" x14ac:dyDescent="0.25">
      <c r="A145" s="8" t="s">
        <v>60</v>
      </c>
      <c r="B145" s="10" t="s">
        <v>65</v>
      </c>
      <c r="C145" s="6">
        <v>200</v>
      </c>
      <c r="D145" s="10" t="s">
        <v>61</v>
      </c>
      <c r="E145" s="11">
        <f>SUM('[1]7'!G333)</f>
        <v>32.700000000000003</v>
      </c>
    </row>
    <row r="146" spans="1:5" ht="30" x14ac:dyDescent="0.25">
      <c r="A146" s="20" t="s">
        <v>58</v>
      </c>
      <c r="B146" s="10" t="s">
        <v>65</v>
      </c>
      <c r="C146" s="6">
        <v>600</v>
      </c>
      <c r="D146" s="10"/>
      <c r="E146" s="11">
        <f>SUM(E147)</f>
        <v>847.1</v>
      </c>
    </row>
    <row r="147" spans="1:5" x14ac:dyDescent="0.25">
      <c r="A147" s="8" t="s">
        <v>60</v>
      </c>
      <c r="B147" s="10" t="s">
        <v>65</v>
      </c>
      <c r="C147" s="6">
        <v>600</v>
      </c>
      <c r="D147" s="10" t="s">
        <v>61</v>
      </c>
      <c r="E147" s="11">
        <f>SUM('[1]7'!G336)</f>
        <v>847.1</v>
      </c>
    </row>
    <row r="148" spans="1:5" ht="60" x14ac:dyDescent="0.25">
      <c r="A148" s="8" t="s">
        <v>213</v>
      </c>
      <c r="B148" s="10" t="s">
        <v>65</v>
      </c>
      <c r="C148" s="6"/>
      <c r="D148" s="10"/>
      <c r="E148" s="11">
        <f>SUM(E152)+E149</f>
        <v>46.300000000000004</v>
      </c>
    </row>
    <row r="149" spans="1:5" ht="30" x14ac:dyDescent="0.25">
      <c r="A149" s="8" t="s">
        <v>35</v>
      </c>
      <c r="B149" s="10" t="s">
        <v>65</v>
      </c>
      <c r="C149" s="6">
        <v>200</v>
      </c>
      <c r="D149" s="10"/>
      <c r="E149" s="11">
        <f>SUM(E150)</f>
        <v>1.2</v>
      </c>
    </row>
    <row r="150" spans="1:5" x14ac:dyDescent="0.25">
      <c r="A150" s="8" t="s">
        <v>60</v>
      </c>
      <c r="B150" s="10" t="s">
        <v>65</v>
      </c>
      <c r="C150" s="6">
        <v>200</v>
      </c>
      <c r="D150" s="10" t="s">
        <v>61</v>
      </c>
      <c r="E150" s="11">
        <f>SUM('[1]7'!G340)</f>
        <v>1.2</v>
      </c>
    </row>
    <row r="151" spans="1:5" ht="30" x14ac:dyDescent="0.25">
      <c r="A151" s="20" t="s">
        <v>58</v>
      </c>
      <c r="B151" s="10" t="s">
        <v>65</v>
      </c>
      <c r="C151" s="6">
        <v>600</v>
      </c>
      <c r="D151" s="10"/>
      <c r="E151" s="11">
        <f>SUM(E152)</f>
        <v>45.1</v>
      </c>
    </row>
    <row r="152" spans="1:5" x14ac:dyDescent="0.25">
      <c r="A152" s="8" t="s">
        <v>60</v>
      </c>
      <c r="B152" s="10" t="s">
        <v>65</v>
      </c>
      <c r="C152" s="6">
        <v>600</v>
      </c>
      <c r="D152" s="10" t="s">
        <v>61</v>
      </c>
      <c r="E152" s="11">
        <f>SUM('[1]7'!G343)</f>
        <v>45.1</v>
      </c>
    </row>
    <row r="153" spans="1:5" ht="75" x14ac:dyDescent="0.25">
      <c r="A153" s="21" t="s">
        <v>431</v>
      </c>
      <c r="B153" s="28" t="s">
        <v>424</v>
      </c>
      <c r="C153" s="6"/>
      <c r="D153" s="10"/>
      <c r="E153" s="11">
        <f>E154</f>
        <v>2338</v>
      </c>
    </row>
    <row r="154" spans="1:5" ht="30" x14ac:dyDescent="0.25">
      <c r="A154" s="20" t="s">
        <v>58</v>
      </c>
      <c r="B154" s="28" t="s">
        <v>424</v>
      </c>
      <c r="C154" s="6">
        <v>600</v>
      </c>
      <c r="D154" s="10"/>
      <c r="E154" s="11">
        <f>E155</f>
        <v>2338</v>
      </c>
    </row>
    <row r="155" spans="1:5" x14ac:dyDescent="0.25">
      <c r="A155" s="8" t="s">
        <v>60</v>
      </c>
      <c r="B155" s="28" t="s">
        <v>424</v>
      </c>
      <c r="C155" s="6">
        <v>600</v>
      </c>
      <c r="D155" s="10" t="s">
        <v>61</v>
      </c>
      <c r="E155" s="11">
        <f>SUM('[1]7'!G361)</f>
        <v>2338</v>
      </c>
    </row>
    <row r="156" spans="1:5" ht="75" x14ac:dyDescent="0.25">
      <c r="A156" s="21" t="s">
        <v>430</v>
      </c>
      <c r="B156" s="28" t="s">
        <v>424</v>
      </c>
      <c r="C156" s="6"/>
      <c r="D156" s="10"/>
      <c r="E156" s="11">
        <f>E157</f>
        <v>124.1</v>
      </c>
    </row>
    <row r="157" spans="1:5" ht="30" x14ac:dyDescent="0.25">
      <c r="A157" s="20" t="s">
        <v>58</v>
      </c>
      <c r="B157" s="28" t="s">
        <v>424</v>
      </c>
      <c r="C157" s="6">
        <v>600</v>
      </c>
      <c r="D157" s="10"/>
      <c r="E157" s="11">
        <f>E158</f>
        <v>124.1</v>
      </c>
    </row>
    <row r="158" spans="1:5" x14ac:dyDescent="0.25">
      <c r="A158" s="8" t="s">
        <v>60</v>
      </c>
      <c r="B158" s="28" t="s">
        <v>424</v>
      </c>
      <c r="C158" s="6">
        <v>600</v>
      </c>
      <c r="D158" s="10" t="s">
        <v>61</v>
      </c>
      <c r="E158" s="11">
        <f>SUM('[1]7'!G365)</f>
        <v>124.1</v>
      </c>
    </row>
    <row r="159" spans="1:5" ht="45" x14ac:dyDescent="0.25">
      <c r="A159" s="8" t="s">
        <v>210</v>
      </c>
      <c r="B159" s="29">
        <v>4320142199</v>
      </c>
      <c r="C159" s="6"/>
      <c r="D159" s="10"/>
      <c r="E159" s="11">
        <f>E160</f>
        <v>191.3</v>
      </c>
    </row>
    <row r="160" spans="1:5" ht="30" x14ac:dyDescent="0.25">
      <c r="A160" s="20" t="s">
        <v>66</v>
      </c>
      <c r="B160" s="10" t="s">
        <v>59</v>
      </c>
      <c r="C160" s="6">
        <v>600</v>
      </c>
      <c r="D160" s="10"/>
      <c r="E160" s="11">
        <f>E161</f>
        <v>191.3</v>
      </c>
    </row>
    <row r="161" spans="1:5" ht="30" x14ac:dyDescent="0.25">
      <c r="A161" s="8" t="s">
        <v>12</v>
      </c>
      <c r="B161" s="10" t="s">
        <v>59</v>
      </c>
      <c r="C161" s="6">
        <v>600</v>
      </c>
      <c r="D161" s="10" t="s">
        <v>13</v>
      </c>
      <c r="E161" s="11">
        <f>SUM('[1]7'!G425)</f>
        <v>191.3</v>
      </c>
    </row>
    <row r="162" spans="1:5" ht="105" x14ac:dyDescent="0.25">
      <c r="A162" s="30" t="s">
        <v>214</v>
      </c>
      <c r="B162" s="10" t="s">
        <v>67</v>
      </c>
      <c r="C162" s="6"/>
      <c r="D162" s="10"/>
      <c r="E162" s="11">
        <f>E167+E163+E165</f>
        <v>223566.5</v>
      </c>
    </row>
    <row r="163" spans="1:5" ht="75" x14ac:dyDescent="0.25">
      <c r="A163" s="13" t="s">
        <v>19</v>
      </c>
      <c r="B163" s="10" t="s">
        <v>67</v>
      </c>
      <c r="C163" s="6">
        <v>100</v>
      </c>
      <c r="D163" s="10"/>
      <c r="E163" s="11">
        <f>SUM(E164)</f>
        <v>2890</v>
      </c>
    </row>
    <row r="164" spans="1:5" x14ac:dyDescent="0.25">
      <c r="A164" s="8" t="s">
        <v>60</v>
      </c>
      <c r="B164" s="10" t="s">
        <v>67</v>
      </c>
      <c r="C164" s="6">
        <v>100</v>
      </c>
      <c r="D164" s="10" t="s">
        <v>61</v>
      </c>
      <c r="E164" s="11">
        <f>SUM('[1]7'!G286)</f>
        <v>2890</v>
      </c>
    </row>
    <row r="165" spans="1:5" ht="30" x14ac:dyDescent="0.25">
      <c r="A165" s="8" t="s">
        <v>35</v>
      </c>
      <c r="B165" s="10" t="s">
        <v>67</v>
      </c>
      <c r="C165" s="6">
        <v>200</v>
      </c>
      <c r="D165" s="10"/>
      <c r="E165" s="11">
        <f>SUM(E166)</f>
        <v>24</v>
      </c>
    </row>
    <row r="166" spans="1:5" x14ac:dyDescent="0.25">
      <c r="A166" s="8" t="s">
        <v>60</v>
      </c>
      <c r="B166" s="10" t="s">
        <v>67</v>
      </c>
      <c r="C166" s="6">
        <v>200</v>
      </c>
      <c r="D166" s="10" t="s">
        <v>61</v>
      </c>
      <c r="E166" s="11">
        <f>SUM('[1]7'!G290)</f>
        <v>24</v>
      </c>
    </row>
    <row r="167" spans="1:5" ht="30" x14ac:dyDescent="0.25">
      <c r="A167" s="20" t="s">
        <v>58</v>
      </c>
      <c r="B167" s="10" t="s">
        <v>67</v>
      </c>
      <c r="C167" s="6">
        <v>600</v>
      </c>
      <c r="D167" s="10"/>
      <c r="E167" s="11">
        <f>E168</f>
        <v>220652.5</v>
      </c>
    </row>
    <row r="168" spans="1:5" x14ac:dyDescent="0.25">
      <c r="A168" s="8" t="s">
        <v>60</v>
      </c>
      <c r="B168" s="10" t="s">
        <v>67</v>
      </c>
      <c r="C168" s="6">
        <v>600</v>
      </c>
      <c r="D168" s="10" t="s">
        <v>61</v>
      </c>
      <c r="E168" s="11">
        <f>SUM('[1]7'!G293)</f>
        <v>220652.5</v>
      </c>
    </row>
    <row r="169" spans="1:5" ht="75" x14ac:dyDescent="0.25">
      <c r="A169" s="21" t="s">
        <v>405</v>
      </c>
      <c r="B169" s="10" t="s">
        <v>407</v>
      </c>
      <c r="C169" s="6">
        <v>600</v>
      </c>
      <c r="D169" s="10"/>
      <c r="E169" s="11">
        <f>SUM(E170)</f>
        <v>90.3</v>
      </c>
    </row>
    <row r="170" spans="1:5" ht="30" x14ac:dyDescent="0.25">
      <c r="A170" s="20" t="s">
        <v>58</v>
      </c>
      <c r="B170" s="10" t="s">
        <v>407</v>
      </c>
      <c r="C170" s="6">
        <v>600</v>
      </c>
      <c r="D170" s="10"/>
      <c r="E170" s="11">
        <f>SUM(E171)</f>
        <v>90.3</v>
      </c>
    </row>
    <row r="171" spans="1:5" x14ac:dyDescent="0.25">
      <c r="A171" s="8" t="s">
        <v>60</v>
      </c>
      <c r="B171" s="10" t="s">
        <v>407</v>
      </c>
      <c r="C171" s="6">
        <v>600</v>
      </c>
      <c r="D171" s="10" t="s">
        <v>61</v>
      </c>
      <c r="E171" s="11">
        <f>SUM('[1]7'!G315)</f>
        <v>90.3</v>
      </c>
    </row>
    <row r="172" spans="1:5" ht="105" x14ac:dyDescent="0.25">
      <c r="A172" s="21" t="s">
        <v>408</v>
      </c>
      <c r="B172" s="28" t="s">
        <v>409</v>
      </c>
      <c r="C172" s="6"/>
      <c r="D172" s="10"/>
      <c r="E172" s="11">
        <f>SUM(E173+E175)</f>
        <v>1528.7</v>
      </c>
    </row>
    <row r="173" spans="1:5" ht="30" x14ac:dyDescent="0.25">
      <c r="A173" s="8" t="s">
        <v>35</v>
      </c>
      <c r="B173" s="28" t="s">
        <v>409</v>
      </c>
      <c r="C173" s="6">
        <v>200</v>
      </c>
      <c r="D173" s="10"/>
      <c r="E173" s="11">
        <f>SUM(E174)</f>
        <v>13.8</v>
      </c>
    </row>
    <row r="174" spans="1:5" x14ac:dyDescent="0.25">
      <c r="A174" s="8" t="s">
        <v>60</v>
      </c>
      <c r="B174" s="28" t="s">
        <v>409</v>
      </c>
      <c r="C174" s="6">
        <v>200</v>
      </c>
      <c r="D174" s="10" t="s">
        <v>61</v>
      </c>
      <c r="E174" s="11">
        <f>SUM('[1]7'!G347)</f>
        <v>13.8</v>
      </c>
    </row>
    <row r="175" spans="1:5" ht="30" x14ac:dyDescent="0.25">
      <c r="A175" s="20" t="s">
        <v>58</v>
      </c>
      <c r="B175" s="28" t="s">
        <v>409</v>
      </c>
      <c r="C175" s="6">
        <v>600</v>
      </c>
      <c r="D175" s="10"/>
      <c r="E175" s="11">
        <f>SUM(E176)</f>
        <v>1514.9</v>
      </c>
    </row>
    <row r="176" spans="1:5" x14ac:dyDescent="0.25">
      <c r="A176" s="8" t="s">
        <v>60</v>
      </c>
      <c r="B176" s="28" t="s">
        <v>409</v>
      </c>
      <c r="C176" s="6">
        <v>600</v>
      </c>
      <c r="D176" s="10" t="s">
        <v>61</v>
      </c>
      <c r="E176" s="11">
        <f>SUM('[1]7'!G350)</f>
        <v>1514.9</v>
      </c>
    </row>
    <row r="177" spans="1:5" ht="105" x14ac:dyDescent="0.25">
      <c r="A177" s="8" t="s">
        <v>410</v>
      </c>
      <c r="B177" s="28" t="s">
        <v>409</v>
      </c>
      <c r="C177" s="6"/>
      <c r="D177" s="10"/>
      <c r="E177" s="11">
        <f>SUM(E178+E180)</f>
        <v>80.5</v>
      </c>
    </row>
    <row r="178" spans="1:5" ht="30" x14ac:dyDescent="0.25">
      <c r="A178" s="8" t="s">
        <v>35</v>
      </c>
      <c r="B178" s="28" t="s">
        <v>409</v>
      </c>
      <c r="C178" s="6">
        <v>200</v>
      </c>
      <c r="D178" s="10"/>
      <c r="E178" s="11">
        <f>SUM(E179)</f>
        <v>0.7</v>
      </c>
    </row>
    <row r="179" spans="1:5" x14ac:dyDescent="0.25">
      <c r="A179" s="8" t="s">
        <v>60</v>
      </c>
      <c r="B179" s="28" t="s">
        <v>409</v>
      </c>
      <c r="C179" s="6">
        <v>200</v>
      </c>
      <c r="D179" s="10" t="s">
        <v>61</v>
      </c>
      <c r="E179" s="11">
        <f>SUM('[1]7'!G354)</f>
        <v>0.7</v>
      </c>
    </row>
    <row r="180" spans="1:5" ht="30" x14ac:dyDescent="0.25">
      <c r="A180" s="20" t="s">
        <v>58</v>
      </c>
      <c r="B180" s="28" t="s">
        <v>409</v>
      </c>
      <c r="C180" s="6">
        <v>600</v>
      </c>
      <c r="D180" s="10"/>
      <c r="E180" s="11">
        <f>SUM(E181)</f>
        <v>79.8</v>
      </c>
    </row>
    <row r="181" spans="1:5" x14ac:dyDescent="0.25">
      <c r="A181" s="8" t="s">
        <v>60</v>
      </c>
      <c r="B181" s="28" t="s">
        <v>409</v>
      </c>
      <c r="C181" s="6">
        <v>600</v>
      </c>
      <c r="D181" s="10" t="s">
        <v>61</v>
      </c>
      <c r="E181" s="11">
        <f>SUM('[1]7'!G357)</f>
        <v>79.8</v>
      </c>
    </row>
    <row r="182" spans="1:5" ht="45" x14ac:dyDescent="0.25">
      <c r="A182" s="20" t="s">
        <v>320</v>
      </c>
      <c r="B182" s="31">
        <v>4320173050</v>
      </c>
      <c r="C182" s="6"/>
      <c r="D182" s="10"/>
      <c r="E182" s="11">
        <f>E183</f>
        <v>3881.9</v>
      </c>
    </row>
    <row r="183" spans="1:5" ht="45" x14ac:dyDescent="0.25">
      <c r="A183" s="20" t="s">
        <v>68</v>
      </c>
      <c r="B183" s="31">
        <v>4320173050</v>
      </c>
      <c r="C183" s="6">
        <v>600</v>
      </c>
      <c r="D183" s="10"/>
      <c r="E183" s="11">
        <f>E184</f>
        <v>3881.9</v>
      </c>
    </row>
    <row r="184" spans="1:5" x14ac:dyDescent="0.25">
      <c r="A184" s="8" t="s">
        <v>69</v>
      </c>
      <c r="B184" s="31">
        <v>4320173050</v>
      </c>
      <c r="C184" s="6">
        <v>600</v>
      </c>
      <c r="D184" s="10" t="s">
        <v>70</v>
      </c>
      <c r="E184" s="11">
        <f>SUM('[1]7'!G575)</f>
        <v>3881.9</v>
      </c>
    </row>
    <row r="185" spans="1:5" ht="30" x14ac:dyDescent="0.25">
      <c r="A185" s="20" t="s">
        <v>71</v>
      </c>
      <c r="B185" s="10" t="s">
        <v>72</v>
      </c>
      <c r="C185" s="10"/>
      <c r="D185" s="10"/>
      <c r="E185" s="11">
        <f>E186</f>
        <v>14501.8</v>
      </c>
    </row>
    <row r="186" spans="1:5" ht="30" x14ac:dyDescent="0.25">
      <c r="A186" s="12" t="s">
        <v>215</v>
      </c>
      <c r="B186" s="10" t="s">
        <v>73</v>
      </c>
      <c r="C186" s="10"/>
      <c r="D186" s="10"/>
      <c r="E186" s="11">
        <f>E187+E190+E193+E197</f>
        <v>14501.8</v>
      </c>
    </row>
    <row r="187" spans="1:5" x14ac:dyDescent="0.25">
      <c r="A187" s="12" t="s">
        <v>216</v>
      </c>
      <c r="B187" s="17" t="s">
        <v>74</v>
      </c>
      <c r="C187" s="10"/>
      <c r="D187" s="10"/>
      <c r="E187" s="11">
        <f>E188</f>
        <v>7170.2</v>
      </c>
    </row>
    <row r="188" spans="1:5" ht="30" x14ac:dyDescent="0.25">
      <c r="A188" s="20" t="s">
        <v>58</v>
      </c>
      <c r="B188" s="17" t="s">
        <v>74</v>
      </c>
      <c r="C188" s="6">
        <v>600</v>
      </c>
      <c r="D188" s="10"/>
      <c r="E188" s="11">
        <f>E189</f>
        <v>7170.2</v>
      </c>
    </row>
    <row r="189" spans="1:5" x14ac:dyDescent="0.25">
      <c r="A189" s="8" t="s">
        <v>30</v>
      </c>
      <c r="B189" s="17" t="s">
        <v>74</v>
      </c>
      <c r="C189" s="6">
        <v>600</v>
      </c>
      <c r="D189" s="10" t="s">
        <v>31</v>
      </c>
      <c r="E189" s="11">
        <f>SUM('[1]7'!G403)</f>
        <v>7170.2</v>
      </c>
    </row>
    <row r="190" spans="1:5" ht="45" x14ac:dyDescent="0.25">
      <c r="A190" s="12" t="s">
        <v>217</v>
      </c>
      <c r="B190" s="32">
        <v>4330142400</v>
      </c>
      <c r="C190" s="24"/>
      <c r="D190" s="10"/>
      <c r="E190" s="11">
        <f>E191</f>
        <v>7215.6</v>
      </c>
    </row>
    <row r="191" spans="1:5" ht="30" x14ac:dyDescent="0.25">
      <c r="A191" s="20" t="s">
        <v>58</v>
      </c>
      <c r="B191" s="32">
        <v>4330142400</v>
      </c>
      <c r="C191" s="24" t="s">
        <v>82</v>
      </c>
      <c r="D191" s="10"/>
      <c r="E191" s="11">
        <f>E192</f>
        <v>7215.6</v>
      </c>
    </row>
    <row r="192" spans="1:5" x14ac:dyDescent="0.25">
      <c r="A192" s="8" t="s">
        <v>30</v>
      </c>
      <c r="B192" s="32">
        <v>4330142400</v>
      </c>
      <c r="C192" s="6">
        <v>600</v>
      </c>
      <c r="D192" s="10" t="s">
        <v>31</v>
      </c>
      <c r="E192" s="11">
        <f>SUM('[1]7'!G407)</f>
        <v>7215.6</v>
      </c>
    </row>
    <row r="193" spans="1:5" ht="30" x14ac:dyDescent="0.25">
      <c r="A193" s="8" t="s">
        <v>321</v>
      </c>
      <c r="B193" s="17" t="s">
        <v>75</v>
      </c>
      <c r="C193" s="6"/>
      <c r="D193" s="10"/>
      <c r="E193" s="11">
        <f>E194</f>
        <v>100</v>
      </c>
    </row>
    <row r="194" spans="1:5" ht="30" x14ac:dyDescent="0.25">
      <c r="A194" s="20" t="s">
        <v>58</v>
      </c>
      <c r="B194" s="17" t="s">
        <v>75</v>
      </c>
      <c r="C194" s="6">
        <v>600</v>
      </c>
      <c r="D194" s="10"/>
      <c r="E194" s="11">
        <f>E195</f>
        <v>100</v>
      </c>
    </row>
    <row r="195" spans="1:5" x14ac:dyDescent="0.25">
      <c r="A195" s="8" t="s">
        <v>30</v>
      </c>
      <c r="B195" s="17" t="s">
        <v>75</v>
      </c>
      <c r="C195" s="6">
        <v>600</v>
      </c>
      <c r="D195" s="10" t="s">
        <v>31</v>
      </c>
      <c r="E195" s="11">
        <f>SUM('[1]7'!G411)</f>
        <v>100</v>
      </c>
    </row>
    <row r="196" spans="1:5" x14ac:dyDescent="0.25">
      <c r="A196" s="8" t="s">
        <v>216</v>
      </c>
      <c r="B196" s="17" t="s">
        <v>74</v>
      </c>
      <c r="C196" s="6"/>
      <c r="D196" s="10"/>
      <c r="E196" s="11">
        <f>E197</f>
        <v>16</v>
      </c>
    </row>
    <row r="197" spans="1:5" ht="30" x14ac:dyDescent="0.25">
      <c r="A197" s="20" t="s">
        <v>66</v>
      </c>
      <c r="B197" s="17" t="s">
        <v>74</v>
      </c>
      <c r="C197" s="6">
        <v>600</v>
      </c>
      <c r="D197" s="10"/>
      <c r="E197" s="11">
        <f>E198</f>
        <v>16</v>
      </c>
    </row>
    <row r="198" spans="1:5" ht="30" x14ac:dyDescent="0.25">
      <c r="A198" s="8" t="s">
        <v>12</v>
      </c>
      <c r="B198" s="17" t="s">
        <v>74</v>
      </c>
      <c r="C198" s="6">
        <v>600</v>
      </c>
      <c r="D198" s="10" t="s">
        <v>13</v>
      </c>
      <c r="E198" s="11">
        <f>SUM('[1]7'!G431)</f>
        <v>16</v>
      </c>
    </row>
    <row r="199" spans="1:5" ht="45" x14ac:dyDescent="0.25">
      <c r="A199" s="20" t="s">
        <v>322</v>
      </c>
      <c r="B199" s="10" t="s">
        <v>299</v>
      </c>
      <c r="C199" s="6"/>
      <c r="D199" s="10"/>
      <c r="E199" s="11">
        <f>E200</f>
        <v>791.2</v>
      </c>
    </row>
    <row r="200" spans="1:5" ht="30" x14ac:dyDescent="0.25">
      <c r="A200" s="12" t="s">
        <v>218</v>
      </c>
      <c r="B200" s="10" t="s">
        <v>76</v>
      </c>
      <c r="C200" s="6"/>
      <c r="D200" s="10"/>
      <c r="E200" s="11">
        <f>E201+E204+E207+E210</f>
        <v>791.2</v>
      </c>
    </row>
    <row r="201" spans="1:5" ht="120" x14ac:dyDescent="0.25">
      <c r="A201" s="33" t="s">
        <v>77</v>
      </c>
      <c r="B201" s="10" t="s">
        <v>78</v>
      </c>
      <c r="C201" s="10"/>
      <c r="D201" s="10"/>
      <c r="E201" s="11">
        <f>E202</f>
        <v>429.3</v>
      </c>
    </row>
    <row r="202" spans="1:5" ht="30" x14ac:dyDescent="0.25">
      <c r="A202" s="23" t="s">
        <v>11</v>
      </c>
      <c r="B202" s="10" t="s">
        <v>78</v>
      </c>
      <c r="C202" s="6">
        <v>600</v>
      </c>
      <c r="D202" s="10"/>
      <c r="E202" s="11">
        <f>E203</f>
        <v>429.3</v>
      </c>
    </row>
    <row r="203" spans="1:5" x14ac:dyDescent="0.25">
      <c r="A203" s="20" t="s">
        <v>79</v>
      </c>
      <c r="B203" s="10" t="s">
        <v>78</v>
      </c>
      <c r="C203" s="6">
        <v>600</v>
      </c>
      <c r="D203" s="10" t="s">
        <v>80</v>
      </c>
      <c r="E203" s="11">
        <f>SUM('[1]7'!G468)</f>
        <v>429.3</v>
      </c>
    </row>
    <row r="204" spans="1:5" ht="120" x14ac:dyDescent="0.25">
      <c r="A204" s="33" t="s">
        <v>323</v>
      </c>
      <c r="B204" s="10" t="s">
        <v>78</v>
      </c>
      <c r="C204" s="6"/>
      <c r="D204" s="10"/>
      <c r="E204" s="11">
        <f>E205</f>
        <v>22.7</v>
      </c>
    </row>
    <row r="205" spans="1:5" ht="45" x14ac:dyDescent="0.25">
      <c r="A205" s="20" t="s">
        <v>81</v>
      </c>
      <c r="B205" s="10" t="s">
        <v>78</v>
      </c>
      <c r="C205" s="10" t="s">
        <v>82</v>
      </c>
      <c r="D205" s="10"/>
      <c r="E205" s="11">
        <f>E206</f>
        <v>22.7</v>
      </c>
    </row>
    <row r="206" spans="1:5" x14ac:dyDescent="0.25">
      <c r="A206" s="20" t="s">
        <v>79</v>
      </c>
      <c r="B206" s="10" t="s">
        <v>78</v>
      </c>
      <c r="C206" s="6">
        <v>600</v>
      </c>
      <c r="D206" s="10" t="s">
        <v>80</v>
      </c>
      <c r="E206" s="11">
        <f>SUM('[1]7'!G472)</f>
        <v>22.7</v>
      </c>
    </row>
    <row r="207" spans="1:5" ht="30" x14ac:dyDescent="0.25">
      <c r="A207" s="12" t="s">
        <v>219</v>
      </c>
      <c r="B207" s="31">
        <v>4340143610</v>
      </c>
      <c r="C207" s="6"/>
      <c r="D207" s="10"/>
      <c r="E207" s="11">
        <f>E208</f>
        <v>20.2</v>
      </c>
    </row>
    <row r="208" spans="1:5" ht="45" x14ac:dyDescent="0.25">
      <c r="A208" s="20" t="s">
        <v>81</v>
      </c>
      <c r="B208" s="31">
        <v>4340143610</v>
      </c>
      <c r="C208" s="6">
        <v>600</v>
      </c>
      <c r="D208" s="10"/>
      <c r="E208" s="11">
        <f>E209</f>
        <v>20.2</v>
      </c>
    </row>
    <row r="209" spans="1:5" x14ac:dyDescent="0.25">
      <c r="A209" s="20" t="s">
        <v>79</v>
      </c>
      <c r="B209" s="31">
        <v>4340143610</v>
      </c>
      <c r="C209" s="6">
        <v>600</v>
      </c>
      <c r="D209" s="10" t="s">
        <v>80</v>
      </c>
      <c r="E209" s="11">
        <f>SUM('[1]7'!G476)</f>
        <v>20.2</v>
      </c>
    </row>
    <row r="210" spans="1:5" ht="30" x14ac:dyDescent="0.25">
      <c r="A210" s="13" t="s">
        <v>411</v>
      </c>
      <c r="B210" s="31">
        <v>4340143611</v>
      </c>
      <c r="C210" s="6"/>
      <c r="D210" s="10"/>
      <c r="E210" s="11">
        <f>SUM(E211)</f>
        <v>319</v>
      </c>
    </row>
    <row r="211" spans="1:5" ht="30" x14ac:dyDescent="0.25">
      <c r="A211" s="23" t="s">
        <v>11</v>
      </c>
      <c r="B211" s="31">
        <v>4340143611</v>
      </c>
      <c r="C211" s="6">
        <v>600</v>
      </c>
      <c r="D211" s="10"/>
      <c r="E211" s="11">
        <f>SUM(E212)</f>
        <v>319</v>
      </c>
    </row>
    <row r="212" spans="1:5" x14ac:dyDescent="0.25">
      <c r="A212" s="20" t="s">
        <v>79</v>
      </c>
      <c r="B212" s="31">
        <v>4340143611</v>
      </c>
      <c r="C212" s="6">
        <v>600</v>
      </c>
      <c r="D212" s="10" t="s">
        <v>80</v>
      </c>
      <c r="E212" s="11">
        <f>SUM('[1]7'!G480)</f>
        <v>319</v>
      </c>
    </row>
    <row r="213" spans="1:5" ht="30" x14ac:dyDescent="0.25">
      <c r="A213" s="20" t="s">
        <v>324</v>
      </c>
      <c r="B213" s="10" t="s">
        <v>220</v>
      </c>
      <c r="C213" s="6"/>
      <c r="D213" s="10"/>
      <c r="E213" s="11">
        <f>E215+E224+E227</f>
        <v>10380.799999999999</v>
      </c>
    </row>
    <row r="214" spans="1:5" ht="60" x14ac:dyDescent="0.25">
      <c r="A214" s="20" t="s">
        <v>221</v>
      </c>
      <c r="B214" s="10" t="s">
        <v>83</v>
      </c>
      <c r="C214" s="6"/>
      <c r="D214" s="10"/>
      <c r="E214" s="11">
        <f>E215+E224+E227</f>
        <v>10380.799999999999</v>
      </c>
    </row>
    <row r="215" spans="1:5" ht="30" x14ac:dyDescent="0.25">
      <c r="A215" s="12" t="s">
        <v>325</v>
      </c>
      <c r="B215" s="10" t="s">
        <v>84</v>
      </c>
      <c r="C215" s="6"/>
      <c r="D215" s="10"/>
      <c r="E215" s="11">
        <f>E216+E218+E220+E222</f>
        <v>5547.4</v>
      </c>
    </row>
    <row r="216" spans="1:5" ht="75" x14ac:dyDescent="0.25">
      <c r="A216" s="13" t="s">
        <v>19</v>
      </c>
      <c r="B216" s="17" t="s">
        <v>84</v>
      </c>
      <c r="C216" s="6">
        <v>100</v>
      </c>
      <c r="D216" s="10"/>
      <c r="E216" s="11">
        <f>E217</f>
        <v>4541.8999999999996</v>
      </c>
    </row>
    <row r="217" spans="1:5" x14ac:dyDescent="0.25">
      <c r="A217" s="8" t="s">
        <v>85</v>
      </c>
      <c r="B217" s="17" t="s">
        <v>84</v>
      </c>
      <c r="C217" s="6">
        <v>100</v>
      </c>
      <c r="D217" s="10" t="s">
        <v>86</v>
      </c>
      <c r="E217" s="11">
        <f>SUM('[1]7'!G488)</f>
        <v>4541.8999999999996</v>
      </c>
    </row>
    <row r="218" spans="1:5" ht="30" x14ac:dyDescent="0.25">
      <c r="A218" s="8" t="s">
        <v>35</v>
      </c>
      <c r="B218" s="17" t="s">
        <v>84</v>
      </c>
      <c r="C218" s="6" t="s">
        <v>21</v>
      </c>
      <c r="D218" s="10"/>
      <c r="E218" s="11">
        <f>E219</f>
        <v>994.5</v>
      </c>
    </row>
    <row r="219" spans="1:5" x14ac:dyDescent="0.25">
      <c r="A219" s="8" t="s">
        <v>85</v>
      </c>
      <c r="B219" s="17" t="s">
        <v>84</v>
      </c>
      <c r="C219" s="6">
        <v>200</v>
      </c>
      <c r="D219" s="10" t="s">
        <v>86</v>
      </c>
      <c r="E219" s="11">
        <f>SUM('[1]7'!G493)</f>
        <v>994.5</v>
      </c>
    </row>
    <row r="220" spans="1:5" x14ac:dyDescent="0.25">
      <c r="A220" s="13" t="s">
        <v>22</v>
      </c>
      <c r="B220" s="17" t="s">
        <v>84</v>
      </c>
      <c r="C220" s="6">
        <v>800</v>
      </c>
      <c r="D220" s="10"/>
      <c r="E220" s="11">
        <f>E221</f>
        <v>8.6</v>
      </c>
    </row>
    <row r="221" spans="1:5" x14ac:dyDescent="0.25">
      <c r="A221" s="8" t="s">
        <v>85</v>
      </c>
      <c r="B221" s="17" t="s">
        <v>84</v>
      </c>
      <c r="C221" s="6">
        <v>800</v>
      </c>
      <c r="D221" s="10" t="s">
        <v>86</v>
      </c>
      <c r="E221" s="11">
        <f>SUM('[1]7'!G497)</f>
        <v>8.6</v>
      </c>
    </row>
    <row r="222" spans="1:5" ht="30" x14ac:dyDescent="0.25">
      <c r="A222" s="8" t="s">
        <v>35</v>
      </c>
      <c r="B222" s="17" t="s">
        <v>84</v>
      </c>
      <c r="C222" s="6">
        <v>200</v>
      </c>
      <c r="D222" s="10"/>
      <c r="E222" s="11">
        <f>E223</f>
        <v>2.4</v>
      </c>
    </row>
    <row r="223" spans="1:5" ht="30" x14ac:dyDescent="0.25">
      <c r="A223" s="8" t="s">
        <v>12</v>
      </c>
      <c r="B223" s="17" t="s">
        <v>84</v>
      </c>
      <c r="C223" s="6">
        <v>200</v>
      </c>
      <c r="D223" s="10" t="s">
        <v>13</v>
      </c>
      <c r="E223" s="11">
        <f>SUM('[1]7'!G437)</f>
        <v>2.4</v>
      </c>
    </row>
    <row r="224" spans="1:5" ht="45" x14ac:dyDescent="0.25">
      <c r="A224" s="12" t="s">
        <v>222</v>
      </c>
      <c r="B224" s="19">
        <v>4350143609</v>
      </c>
      <c r="C224" s="6"/>
      <c r="D224" s="10"/>
      <c r="E224" s="11">
        <f>E225</f>
        <v>142</v>
      </c>
    </row>
    <row r="225" spans="1:5" ht="30" x14ac:dyDescent="0.25">
      <c r="A225" s="13" t="s">
        <v>35</v>
      </c>
      <c r="B225" s="19">
        <v>4350143609</v>
      </c>
      <c r="C225" s="6">
        <v>200</v>
      </c>
      <c r="D225" s="10"/>
      <c r="E225" s="11">
        <f>SUM(E226)</f>
        <v>142</v>
      </c>
    </row>
    <row r="226" spans="1:5" x14ac:dyDescent="0.25">
      <c r="A226" s="8" t="s">
        <v>85</v>
      </c>
      <c r="B226" s="19">
        <v>4350143609</v>
      </c>
      <c r="C226" s="6">
        <v>200</v>
      </c>
      <c r="D226" s="10" t="s">
        <v>86</v>
      </c>
      <c r="E226" s="11">
        <f>SUM('[1]7'!G501)</f>
        <v>142</v>
      </c>
    </row>
    <row r="227" spans="1:5" ht="30" x14ac:dyDescent="0.25">
      <c r="A227" s="12" t="s">
        <v>326</v>
      </c>
      <c r="B227" s="31">
        <v>4350145299</v>
      </c>
      <c r="C227" s="6"/>
      <c r="D227" s="10"/>
      <c r="E227" s="11">
        <f>E228+E230+E232</f>
        <v>4691.3999999999996</v>
      </c>
    </row>
    <row r="228" spans="1:5" ht="75" x14ac:dyDescent="0.25">
      <c r="A228" s="13" t="s">
        <v>19</v>
      </c>
      <c r="B228" s="31">
        <v>4350145299</v>
      </c>
      <c r="C228" s="6">
        <v>100</v>
      </c>
      <c r="D228" s="10"/>
      <c r="E228" s="11">
        <f>E229</f>
        <v>4453.5</v>
      </c>
    </row>
    <row r="229" spans="1:5" x14ac:dyDescent="0.25">
      <c r="A229" s="8" t="s">
        <v>85</v>
      </c>
      <c r="B229" s="31">
        <v>4350145299</v>
      </c>
      <c r="C229" s="6">
        <v>100</v>
      </c>
      <c r="D229" s="10" t="s">
        <v>86</v>
      </c>
      <c r="E229" s="11">
        <f>SUM('[1]7'!G505)</f>
        <v>4453.5</v>
      </c>
    </row>
    <row r="230" spans="1:5" ht="30" x14ac:dyDescent="0.25">
      <c r="A230" s="13" t="s">
        <v>35</v>
      </c>
      <c r="B230" s="31">
        <v>4350145299</v>
      </c>
      <c r="C230" s="6">
        <v>200</v>
      </c>
      <c r="D230" s="10"/>
      <c r="E230" s="11">
        <f>SUM(E231)</f>
        <v>223.5</v>
      </c>
    </row>
    <row r="231" spans="1:5" x14ac:dyDescent="0.25">
      <c r="A231" s="8" t="s">
        <v>85</v>
      </c>
      <c r="B231" s="31">
        <v>4350145299</v>
      </c>
      <c r="C231" s="6">
        <v>200</v>
      </c>
      <c r="D231" s="10" t="s">
        <v>86</v>
      </c>
      <c r="E231" s="11">
        <f>SUM('[1]7'!G509)</f>
        <v>223.5</v>
      </c>
    </row>
    <row r="232" spans="1:5" ht="30" x14ac:dyDescent="0.25">
      <c r="A232" s="13" t="s">
        <v>35</v>
      </c>
      <c r="B232" s="31">
        <v>4350145299</v>
      </c>
      <c r="C232" s="6">
        <v>200</v>
      </c>
      <c r="D232" s="10"/>
      <c r="E232" s="11">
        <f>E233</f>
        <v>14.4</v>
      </c>
    </row>
    <row r="233" spans="1:5" ht="30" x14ac:dyDescent="0.25">
      <c r="A233" s="8" t="s">
        <v>12</v>
      </c>
      <c r="B233" s="31">
        <v>4350145299</v>
      </c>
      <c r="C233" s="6">
        <v>200</v>
      </c>
      <c r="D233" s="10" t="s">
        <v>13</v>
      </c>
      <c r="E233" s="11">
        <f>SUM('[1]7'!G441)</f>
        <v>14.4</v>
      </c>
    </row>
    <row r="234" spans="1:5" ht="45" x14ac:dyDescent="0.25">
      <c r="A234" s="12" t="s">
        <v>327</v>
      </c>
      <c r="B234" s="10">
        <v>4360000000</v>
      </c>
      <c r="C234" s="6"/>
      <c r="D234" s="10"/>
      <c r="E234" s="11">
        <f>E237+E240</f>
        <v>10076.799999999999</v>
      </c>
    </row>
    <row r="235" spans="1:5" ht="30" x14ac:dyDescent="0.25">
      <c r="A235" s="12" t="s">
        <v>328</v>
      </c>
      <c r="B235" s="10">
        <v>4360100000</v>
      </c>
      <c r="C235" s="6"/>
      <c r="D235" s="10"/>
      <c r="E235" s="11">
        <f>SUM(E237+E239)</f>
        <v>10076.799999999999</v>
      </c>
    </row>
    <row r="236" spans="1:5" ht="45" x14ac:dyDescent="0.25">
      <c r="A236" s="12" t="s">
        <v>223</v>
      </c>
      <c r="B236" s="34" t="s">
        <v>87</v>
      </c>
      <c r="C236" s="6"/>
      <c r="D236" s="10"/>
      <c r="E236" s="11">
        <f>SUM(E237+E239)</f>
        <v>10076.799999999999</v>
      </c>
    </row>
    <row r="237" spans="1:5" ht="30" x14ac:dyDescent="0.25">
      <c r="A237" s="13" t="s">
        <v>35</v>
      </c>
      <c r="B237" s="34" t="s">
        <v>87</v>
      </c>
      <c r="C237" s="6">
        <v>200</v>
      </c>
      <c r="D237" s="10"/>
      <c r="E237" s="11">
        <f>E238</f>
        <v>7816.1</v>
      </c>
    </row>
    <row r="238" spans="1:5" x14ac:dyDescent="0.25">
      <c r="A238" s="8" t="s">
        <v>85</v>
      </c>
      <c r="B238" s="34" t="s">
        <v>87</v>
      </c>
      <c r="C238" s="6">
        <v>200</v>
      </c>
      <c r="D238" s="10" t="s">
        <v>86</v>
      </c>
      <c r="E238" s="11">
        <v>7816.1</v>
      </c>
    </row>
    <row r="239" spans="1:5" ht="30" x14ac:dyDescent="0.25">
      <c r="A239" s="13" t="s">
        <v>11</v>
      </c>
      <c r="B239" s="34" t="s">
        <v>87</v>
      </c>
      <c r="C239" s="6">
        <v>600</v>
      </c>
      <c r="D239" s="10"/>
      <c r="E239" s="11">
        <f>E240</f>
        <v>2260.6999999999998</v>
      </c>
    </row>
    <row r="240" spans="1:5" x14ac:dyDescent="0.25">
      <c r="A240" s="8" t="s">
        <v>85</v>
      </c>
      <c r="B240" s="34" t="s">
        <v>87</v>
      </c>
      <c r="C240" s="6">
        <v>600</v>
      </c>
      <c r="D240" s="10" t="s">
        <v>86</v>
      </c>
      <c r="E240" s="11">
        <f>SUM('[1]7'!G519)</f>
        <v>2260.6999999999998</v>
      </c>
    </row>
    <row r="241" spans="1:5" x14ac:dyDescent="0.25">
      <c r="A241" s="8" t="s">
        <v>88</v>
      </c>
      <c r="B241" s="10"/>
      <c r="C241" s="6"/>
      <c r="D241" s="10"/>
      <c r="E241" s="11">
        <f>E246+E270+E299+E311+E325+E330+E335+E340+E364+E373+E410+E415+E424+E451+E499+E304+E242</f>
        <v>264048.49999999994</v>
      </c>
    </row>
    <row r="242" spans="1:5" ht="45" x14ac:dyDescent="0.25">
      <c r="A242" s="13" t="s">
        <v>224</v>
      </c>
      <c r="B242" s="10" t="s">
        <v>225</v>
      </c>
      <c r="C242" s="6"/>
      <c r="D242" s="10"/>
      <c r="E242" s="11">
        <f>SUM(E243)</f>
        <v>180</v>
      </c>
    </row>
    <row r="243" spans="1:5" ht="75" x14ac:dyDescent="0.25">
      <c r="A243" s="13" t="s">
        <v>226</v>
      </c>
      <c r="B243" s="10" t="s">
        <v>227</v>
      </c>
      <c r="C243" s="6"/>
      <c r="D243" s="10"/>
      <c r="E243" s="11">
        <f>SUM(E244)</f>
        <v>180</v>
      </c>
    </row>
    <row r="244" spans="1:5" ht="30" x14ac:dyDescent="0.25">
      <c r="A244" s="13" t="s">
        <v>35</v>
      </c>
      <c r="B244" s="10" t="s">
        <v>228</v>
      </c>
      <c r="C244" s="17">
        <v>200</v>
      </c>
      <c r="D244" s="10"/>
      <c r="E244" s="11">
        <f>SUM(E245)</f>
        <v>180</v>
      </c>
    </row>
    <row r="245" spans="1:5" x14ac:dyDescent="0.25">
      <c r="A245" s="13" t="s">
        <v>229</v>
      </c>
      <c r="B245" s="10" t="s">
        <v>228</v>
      </c>
      <c r="C245" s="17">
        <v>200</v>
      </c>
      <c r="D245" s="10" t="s">
        <v>230</v>
      </c>
      <c r="E245" s="11">
        <f>SUM('[1]7'!G944)</f>
        <v>180</v>
      </c>
    </row>
    <row r="246" spans="1:5" ht="30" x14ac:dyDescent="0.25">
      <c r="A246" s="20" t="s">
        <v>329</v>
      </c>
      <c r="B246" s="10" t="s">
        <v>89</v>
      </c>
      <c r="C246" s="6"/>
      <c r="D246" s="10"/>
      <c r="E246" s="11">
        <f>E247+E252+E260+E265</f>
        <v>300.39999999999998</v>
      </c>
    </row>
    <row r="247" spans="1:5" ht="45" x14ac:dyDescent="0.25">
      <c r="A247" s="12" t="s">
        <v>330</v>
      </c>
      <c r="B247" s="31">
        <v>4410000000</v>
      </c>
      <c r="C247" s="6"/>
      <c r="D247" s="10"/>
      <c r="E247" s="11">
        <f>E250</f>
        <v>3.6</v>
      </c>
    </row>
    <row r="248" spans="1:5" ht="45" x14ac:dyDescent="0.25">
      <c r="A248" s="12" t="s">
        <v>231</v>
      </c>
      <c r="B248" s="31">
        <v>4410100000</v>
      </c>
      <c r="C248" s="6"/>
      <c r="D248" s="10"/>
      <c r="E248" s="11">
        <f>SUM(E250)</f>
        <v>3.6</v>
      </c>
    </row>
    <row r="249" spans="1:5" ht="30" x14ac:dyDescent="0.25">
      <c r="A249" s="12" t="s">
        <v>232</v>
      </c>
      <c r="B249" s="31">
        <v>4410100038</v>
      </c>
      <c r="C249" s="6"/>
      <c r="D249" s="10"/>
      <c r="E249" s="11">
        <f>SUM(E250)</f>
        <v>3.6</v>
      </c>
    </row>
    <row r="250" spans="1:5" ht="30" x14ac:dyDescent="0.25">
      <c r="A250" s="13" t="s">
        <v>35</v>
      </c>
      <c r="B250" s="31">
        <v>4410100038</v>
      </c>
      <c r="C250" s="6">
        <v>200</v>
      </c>
      <c r="D250" s="10"/>
      <c r="E250" s="11">
        <f>E251</f>
        <v>3.6</v>
      </c>
    </row>
    <row r="251" spans="1:5" x14ac:dyDescent="0.25">
      <c r="A251" s="20" t="s">
        <v>90</v>
      </c>
      <c r="B251" s="31">
        <v>4410100038</v>
      </c>
      <c r="C251" s="6">
        <v>200</v>
      </c>
      <c r="D251" s="10" t="s">
        <v>80</v>
      </c>
      <c r="E251" s="11">
        <f>SUM('[1]7'!G1021)</f>
        <v>3.6</v>
      </c>
    </row>
    <row r="252" spans="1:5" ht="75" x14ac:dyDescent="0.25">
      <c r="A252" s="12" t="s">
        <v>331</v>
      </c>
      <c r="B252" s="10" t="s">
        <v>233</v>
      </c>
      <c r="C252" s="6"/>
      <c r="D252" s="10"/>
      <c r="E252" s="11">
        <f>E255+E257</f>
        <v>219</v>
      </c>
    </row>
    <row r="253" spans="1:5" ht="60" x14ac:dyDescent="0.25">
      <c r="A253" s="12" t="s">
        <v>234</v>
      </c>
      <c r="B253" s="31">
        <v>4420100000</v>
      </c>
      <c r="C253" s="6"/>
      <c r="D253" s="10"/>
      <c r="E253" s="11">
        <f>SUM(E255+E257)</f>
        <v>219</v>
      </c>
    </row>
    <row r="254" spans="1:5" ht="45" x14ac:dyDescent="0.25">
      <c r="A254" s="12" t="s">
        <v>235</v>
      </c>
      <c r="B254" s="34" t="s">
        <v>91</v>
      </c>
      <c r="C254" s="6"/>
      <c r="D254" s="10"/>
      <c r="E254" s="11">
        <f>SUM(E255)</f>
        <v>104</v>
      </c>
    </row>
    <row r="255" spans="1:5" ht="30" x14ac:dyDescent="0.25">
      <c r="A255" s="13" t="s">
        <v>35</v>
      </c>
      <c r="B255" s="34" t="s">
        <v>91</v>
      </c>
      <c r="C255" s="6">
        <v>200</v>
      </c>
      <c r="D255" s="10"/>
      <c r="E255" s="11">
        <f>SUM(E256)</f>
        <v>104</v>
      </c>
    </row>
    <row r="256" spans="1:5" x14ac:dyDescent="0.25">
      <c r="A256" s="20" t="s">
        <v>90</v>
      </c>
      <c r="B256" s="34" t="s">
        <v>91</v>
      </c>
      <c r="C256" s="6">
        <v>200</v>
      </c>
      <c r="D256" s="10" t="s">
        <v>80</v>
      </c>
      <c r="E256" s="11">
        <f>SUM('[1]7'!G1027)</f>
        <v>104</v>
      </c>
    </row>
    <row r="257" spans="1:5" ht="30" x14ac:dyDescent="0.25">
      <c r="A257" s="13" t="s">
        <v>236</v>
      </c>
      <c r="B257" s="10">
        <v>4420100139</v>
      </c>
      <c r="C257" s="6"/>
      <c r="D257" s="10"/>
      <c r="E257" s="11">
        <f>SUM(E258)</f>
        <v>115</v>
      </c>
    </row>
    <row r="258" spans="1:5" ht="30" x14ac:dyDescent="0.25">
      <c r="A258" s="13" t="s">
        <v>35</v>
      </c>
      <c r="B258" s="10">
        <v>4420100139</v>
      </c>
      <c r="C258" s="6">
        <v>200</v>
      </c>
      <c r="D258" s="10"/>
      <c r="E258" s="11">
        <f>SUM(E259)</f>
        <v>115</v>
      </c>
    </row>
    <row r="259" spans="1:5" x14ac:dyDescent="0.25">
      <c r="A259" s="20" t="s">
        <v>90</v>
      </c>
      <c r="B259" s="10">
        <v>4420100139</v>
      </c>
      <c r="C259" s="6">
        <v>200</v>
      </c>
      <c r="D259" s="10" t="s">
        <v>80</v>
      </c>
      <c r="E259" s="11">
        <f>SUM('[1]7'!G1031)</f>
        <v>115</v>
      </c>
    </row>
    <row r="260" spans="1:5" ht="45" x14ac:dyDescent="0.25">
      <c r="A260" s="13" t="s">
        <v>332</v>
      </c>
      <c r="B260" s="10" t="s">
        <v>237</v>
      </c>
      <c r="C260" s="6"/>
      <c r="D260" s="10"/>
      <c r="E260" s="11">
        <f>E263</f>
        <v>75.8</v>
      </c>
    </row>
    <row r="261" spans="1:5" ht="60" x14ac:dyDescent="0.25">
      <c r="A261" s="13" t="s">
        <v>238</v>
      </c>
      <c r="B261" s="10" t="s">
        <v>239</v>
      </c>
      <c r="C261" s="6"/>
      <c r="D261" s="10"/>
      <c r="E261" s="11">
        <f>SUM(E263)</f>
        <v>75.8</v>
      </c>
    </row>
    <row r="262" spans="1:5" ht="45" x14ac:dyDescent="0.25">
      <c r="A262" s="13" t="s">
        <v>240</v>
      </c>
      <c r="B262" s="10" t="s">
        <v>92</v>
      </c>
      <c r="C262" s="6"/>
      <c r="D262" s="10"/>
      <c r="E262" s="11">
        <f>SUM(E263)</f>
        <v>75.8</v>
      </c>
    </row>
    <row r="263" spans="1:5" ht="30" x14ac:dyDescent="0.25">
      <c r="A263" s="13" t="s">
        <v>35</v>
      </c>
      <c r="B263" s="34" t="s">
        <v>92</v>
      </c>
      <c r="C263" s="6">
        <v>200</v>
      </c>
      <c r="D263" s="10"/>
      <c r="E263" s="11">
        <f>E264</f>
        <v>75.8</v>
      </c>
    </row>
    <row r="264" spans="1:5" x14ac:dyDescent="0.25">
      <c r="A264" s="20" t="s">
        <v>90</v>
      </c>
      <c r="B264" s="34" t="s">
        <v>92</v>
      </c>
      <c r="C264" s="6">
        <v>200</v>
      </c>
      <c r="D264" s="10" t="s">
        <v>80</v>
      </c>
      <c r="E264" s="11">
        <f>SUM('[1]7'!G1037)</f>
        <v>75.8</v>
      </c>
    </row>
    <row r="265" spans="1:5" ht="45" x14ac:dyDescent="0.25">
      <c r="A265" s="13" t="s">
        <v>93</v>
      </c>
      <c r="B265" s="10" t="s">
        <v>241</v>
      </c>
      <c r="C265" s="6"/>
      <c r="D265" s="10"/>
      <c r="E265" s="11">
        <f>SUM(E268)</f>
        <v>2</v>
      </c>
    </row>
    <row r="266" spans="1:5" x14ac:dyDescent="0.25">
      <c r="A266" s="13" t="s">
        <v>401</v>
      </c>
      <c r="B266" s="10" t="s">
        <v>242</v>
      </c>
      <c r="C266" s="6"/>
      <c r="D266" s="10"/>
      <c r="E266" s="11">
        <f>SUM(E268)</f>
        <v>2</v>
      </c>
    </row>
    <row r="267" spans="1:5" x14ac:dyDescent="0.25">
      <c r="A267" s="13" t="s">
        <v>243</v>
      </c>
      <c r="B267" s="34" t="s">
        <v>94</v>
      </c>
      <c r="C267" s="6"/>
      <c r="D267" s="10"/>
      <c r="E267" s="11">
        <f>E268</f>
        <v>2</v>
      </c>
    </row>
    <row r="268" spans="1:5" ht="30" x14ac:dyDescent="0.25">
      <c r="A268" s="13" t="s">
        <v>35</v>
      </c>
      <c r="B268" s="34" t="s">
        <v>94</v>
      </c>
      <c r="C268" s="6">
        <v>200</v>
      </c>
      <c r="D268" s="10"/>
      <c r="E268" s="11">
        <f>SUM(E269)</f>
        <v>2</v>
      </c>
    </row>
    <row r="269" spans="1:5" x14ac:dyDescent="0.25">
      <c r="A269" s="20" t="s">
        <v>90</v>
      </c>
      <c r="B269" s="34" t="s">
        <v>94</v>
      </c>
      <c r="C269" s="6">
        <v>200</v>
      </c>
      <c r="D269" s="10" t="s">
        <v>80</v>
      </c>
      <c r="E269" s="11">
        <f>SUM('[1]7'!G1043)</f>
        <v>2</v>
      </c>
    </row>
    <row r="270" spans="1:5" ht="45" x14ac:dyDescent="0.25">
      <c r="A270" s="12" t="s">
        <v>196</v>
      </c>
      <c r="B270" s="34" t="s">
        <v>95</v>
      </c>
      <c r="C270" s="6"/>
      <c r="D270" s="10"/>
      <c r="E270" s="11">
        <f>SUM(E271)</f>
        <v>103198.20000000001</v>
      </c>
    </row>
    <row r="271" spans="1:5" ht="75" x14ac:dyDescent="0.25">
      <c r="A271" s="12" t="s">
        <v>294</v>
      </c>
      <c r="B271" s="10" t="s">
        <v>246</v>
      </c>
      <c r="C271" s="6"/>
      <c r="D271" s="10"/>
      <c r="E271" s="11">
        <f>E272+E288</f>
        <v>103198.20000000001</v>
      </c>
    </row>
    <row r="272" spans="1:5" ht="75" x14ac:dyDescent="0.25">
      <c r="A272" s="12" t="s">
        <v>295</v>
      </c>
      <c r="B272" s="10" t="s">
        <v>247</v>
      </c>
      <c r="C272" s="6"/>
      <c r="D272" s="10"/>
      <c r="E272" s="11">
        <f>E273+E275+E279+E281+E283+E285+E277</f>
        <v>10372.900000000001</v>
      </c>
    </row>
    <row r="273" spans="1:5" ht="30" x14ac:dyDescent="0.25">
      <c r="A273" s="13" t="s">
        <v>35</v>
      </c>
      <c r="B273" s="31">
        <v>4600100043</v>
      </c>
      <c r="C273" s="6">
        <v>200</v>
      </c>
      <c r="D273" s="10"/>
      <c r="E273" s="11">
        <f>SUM(E274)</f>
        <v>2411.5</v>
      </c>
    </row>
    <row r="274" spans="1:5" x14ac:dyDescent="0.25">
      <c r="A274" s="12" t="s">
        <v>175</v>
      </c>
      <c r="B274" s="31">
        <v>4600100043</v>
      </c>
      <c r="C274" s="6">
        <v>200</v>
      </c>
      <c r="D274" s="10" t="s">
        <v>97</v>
      </c>
      <c r="E274" s="11">
        <f>SUM('[1]7'!G832)</f>
        <v>2411.5</v>
      </c>
    </row>
    <row r="275" spans="1:5" ht="30" x14ac:dyDescent="0.25">
      <c r="A275" s="12" t="s">
        <v>425</v>
      </c>
      <c r="B275" s="10" t="s">
        <v>247</v>
      </c>
      <c r="C275" s="6">
        <v>400</v>
      </c>
      <c r="D275" s="10"/>
      <c r="E275" s="11">
        <f>E276</f>
        <v>300</v>
      </c>
    </row>
    <row r="276" spans="1:5" x14ac:dyDescent="0.25">
      <c r="A276" s="13" t="s">
        <v>52</v>
      </c>
      <c r="B276" s="10" t="s">
        <v>247</v>
      </c>
      <c r="C276" s="6">
        <v>400</v>
      </c>
      <c r="D276" s="10" t="s">
        <v>53</v>
      </c>
      <c r="E276" s="11">
        <f>SUM('[1]7'!G244)</f>
        <v>300</v>
      </c>
    </row>
    <row r="277" spans="1:5" ht="30" x14ac:dyDescent="0.25">
      <c r="A277" s="13" t="s">
        <v>35</v>
      </c>
      <c r="B277" s="31">
        <v>4600100043</v>
      </c>
      <c r="C277" s="6">
        <v>200</v>
      </c>
      <c r="D277" s="10"/>
      <c r="E277" s="11">
        <f>SUM(E278)</f>
        <v>10</v>
      </c>
    </row>
    <row r="278" spans="1:5" ht="30" x14ac:dyDescent="0.25">
      <c r="A278" s="13" t="s">
        <v>12</v>
      </c>
      <c r="B278" s="31">
        <v>4600100043</v>
      </c>
      <c r="C278" s="6">
        <v>200</v>
      </c>
      <c r="D278" s="10" t="s">
        <v>13</v>
      </c>
      <c r="E278" s="11">
        <f>SUM('[1]7'!G990)</f>
        <v>10</v>
      </c>
    </row>
    <row r="279" spans="1:5" ht="30" x14ac:dyDescent="0.25">
      <c r="A279" s="13" t="s">
        <v>11</v>
      </c>
      <c r="B279" s="10" t="s">
        <v>247</v>
      </c>
      <c r="C279" s="6">
        <v>600</v>
      </c>
      <c r="D279" s="10"/>
      <c r="E279" s="11">
        <f>E280</f>
        <v>335</v>
      </c>
    </row>
    <row r="280" spans="1:5" x14ac:dyDescent="0.25">
      <c r="A280" s="12" t="s">
        <v>60</v>
      </c>
      <c r="B280" s="10" t="s">
        <v>247</v>
      </c>
      <c r="C280" s="6">
        <v>600</v>
      </c>
      <c r="D280" s="10" t="s">
        <v>61</v>
      </c>
      <c r="E280" s="11">
        <f>SUM('[1]7'!G372)</f>
        <v>335</v>
      </c>
    </row>
    <row r="281" spans="1:5" ht="30" x14ac:dyDescent="0.25">
      <c r="A281" s="13" t="s">
        <v>35</v>
      </c>
      <c r="B281" s="31">
        <v>4600100043</v>
      </c>
      <c r="C281" s="6">
        <v>200</v>
      </c>
      <c r="D281" s="10"/>
      <c r="E281" s="11">
        <f>SUM(E282)</f>
        <v>4196.6000000000004</v>
      </c>
    </row>
    <row r="282" spans="1:5" x14ac:dyDescent="0.25">
      <c r="A282" s="12" t="s">
        <v>85</v>
      </c>
      <c r="B282" s="31">
        <v>4600100043</v>
      </c>
      <c r="C282" s="6">
        <v>200</v>
      </c>
      <c r="D282" s="10" t="s">
        <v>86</v>
      </c>
      <c r="E282" s="11">
        <f>SUM('[1]7'!G526+'[1]7'!G92)</f>
        <v>4196.6000000000004</v>
      </c>
    </row>
    <row r="283" spans="1:5" ht="30" x14ac:dyDescent="0.25">
      <c r="A283" s="13" t="s">
        <v>11</v>
      </c>
      <c r="B283" s="31">
        <v>4600100043</v>
      </c>
      <c r="C283" s="6">
        <v>600</v>
      </c>
      <c r="D283" s="10"/>
      <c r="E283" s="11">
        <f>SUM(E284)</f>
        <v>3019.8</v>
      </c>
    </row>
    <row r="284" spans="1:5" x14ac:dyDescent="0.25">
      <c r="A284" s="12" t="s">
        <v>85</v>
      </c>
      <c r="B284" s="31">
        <v>4600100043</v>
      </c>
      <c r="C284" s="6">
        <v>600</v>
      </c>
      <c r="D284" s="10" t="s">
        <v>86</v>
      </c>
      <c r="E284" s="11">
        <f>SUM('[1]7'!G529)</f>
        <v>3019.8</v>
      </c>
    </row>
    <row r="285" spans="1:5" ht="75" x14ac:dyDescent="0.25">
      <c r="A285" s="12" t="s">
        <v>295</v>
      </c>
      <c r="B285" s="31">
        <v>4600100043</v>
      </c>
      <c r="C285" s="6"/>
      <c r="D285" s="10"/>
      <c r="E285" s="11">
        <f>E286</f>
        <v>100</v>
      </c>
    </row>
    <row r="286" spans="1:5" ht="30" x14ac:dyDescent="0.25">
      <c r="A286" s="13" t="s">
        <v>35</v>
      </c>
      <c r="B286" s="31">
        <v>4600100043</v>
      </c>
      <c r="C286" s="6">
        <v>200</v>
      </c>
      <c r="D286" s="10"/>
      <c r="E286" s="11">
        <f>E287</f>
        <v>100</v>
      </c>
    </row>
    <row r="287" spans="1:5" x14ac:dyDescent="0.25">
      <c r="A287" s="12" t="s">
        <v>98</v>
      </c>
      <c r="B287" s="31">
        <v>4600100043</v>
      </c>
      <c r="C287" s="6">
        <v>200</v>
      </c>
      <c r="D287" s="10" t="s">
        <v>99</v>
      </c>
      <c r="E287" s="11">
        <f>SUM('[1]7'!G1115)</f>
        <v>100</v>
      </c>
    </row>
    <row r="288" spans="1:5" ht="30" x14ac:dyDescent="0.25">
      <c r="A288" s="13" t="s">
        <v>333</v>
      </c>
      <c r="B288" s="17" t="s">
        <v>248</v>
      </c>
      <c r="C288" s="6"/>
      <c r="D288" s="10"/>
      <c r="E288" s="11">
        <f>E289+E294</f>
        <v>92825.3</v>
      </c>
    </row>
    <row r="289" spans="1:5" ht="30" x14ac:dyDescent="0.25">
      <c r="A289" s="13" t="s">
        <v>334</v>
      </c>
      <c r="B289" s="17" t="s">
        <v>248</v>
      </c>
      <c r="C289" s="6"/>
      <c r="D289" s="10"/>
      <c r="E289" s="11">
        <f>SUM(E292+E290)</f>
        <v>88184</v>
      </c>
    </row>
    <row r="290" spans="1:5" ht="30" x14ac:dyDescent="0.25">
      <c r="A290" s="13" t="s">
        <v>35</v>
      </c>
      <c r="B290" s="17" t="s">
        <v>248</v>
      </c>
      <c r="C290" s="6">
        <v>200</v>
      </c>
      <c r="D290" s="10"/>
      <c r="E290" s="11">
        <f>SUM(E291)</f>
        <v>28178.400000000001</v>
      </c>
    </row>
    <row r="291" spans="1:5" x14ac:dyDescent="0.25">
      <c r="A291" s="13" t="s">
        <v>52</v>
      </c>
      <c r="B291" s="17" t="s">
        <v>248</v>
      </c>
      <c r="C291" s="6">
        <v>200</v>
      </c>
      <c r="D291" s="10" t="s">
        <v>53</v>
      </c>
      <c r="E291" s="11">
        <f>SUM('[1]7'!G248)</f>
        <v>28178.400000000001</v>
      </c>
    </row>
    <row r="292" spans="1:5" ht="30" x14ac:dyDescent="0.25">
      <c r="A292" s="20" t="s">
        <v>66</v>
      </c>
      <c r="B292" s="17" t="s">
        <v>248</v>
      </c>
      <c r="C292" s="6">
        <v>600</v>
      </c>
      <c r="D292" s="10"/>
      <c r="E292" s="11">
        <f>SUM(E293)</f>
        <v>60005.599999999999</v>
      </c>
    </row>
    <row r="293" spans="1:5" x14ac:dyDescent="0.25">
      <c r="A293" s="12" t="s">
        <v>60</v>
      </c>
      <c r="B293" s="17" t="s">
        <v>248</v>
      </c>
      <c r="C293" s="6">
        <v>600</v>
      </c>
      <c r="D293" s="10" t="s">
        <v>61</v>
      </c>
      <c r="E293" s="11">
        <f>SUM('[1]7'!G377)</f>
        <v>60005.599999999999</v>
      </c>
    </row>
    <row r="294" spans="1:5" ht="30" x14ac:dyDescent="0.25">
      <c r="A294" s="13" t="s">
        <v>249</v>
      </c>
      <c r="B294" s="17" t="s">
        <v>248</v>
      </c>
      <c r="C294" s="6"/>
      <c r="D294" s="10"/>
      <c r="E294" s="11">
        <f>E297+E295</f>
        <v>4641.2999999999993</v>
      </c>
    </row>
    <row r="295" spans="1:5" ht="30" x14ac:dyDescent="0.25">
      <c r="A295" s="13" t="s">
        <v>35</v>
      </c>
      <c r="B295" s="17" t="s">
        <v>248</v>
      </c>
      <c r="C295" s="6">
        <v>200</v>
      </c>
      <c r="D295" s="10"/>
      <c r="E295" s="11">
        <f>SUM(E296)</f>
        <v>1483.1</v>
      </c>
    </row>
    <row r="296" spans="1:5" x14ac:dyDescent="0.25">
      <c r="A296" s="13" t="s">
        <v>52</v>
      </c>
      <c r="B296" s="17" t="s">
        <v>248</v>
      </c>
      <c r="C296" s="6">
        <v>200</v>
      </c>
      <c r="D296" s="10" t="s">
        <v>53</v>
      </c>
      <c r="E296" s="11">
        <f>SUM('[1]7'!G252)</f>
        <v>1483.1</v>
      </c>
    </row>
    <row r="297" spans="1:5" ht="30" x14ac:dyDescent="0.25">
      <c r="A297" s="20" t="s">
        <v>66</v>
      </c>
      <c r="B297" s="17" t="s">
        <v>248</v>
      </c>
      <c r="C297" s="6">
        <v>600</v>
      </c>
      <c r="D297" s="10"/>
      <c r="E297" s="11">
        <f>E298</f>
        <v>3158.2</v>
      </c>
    </row>
    <row r="298" spans="1:5" x14ac:dyDescent="0.25">
      <c r="A298" s="12" t="s">
        <v>60</v>
      </c>
      <c r="B298" s="17" t="s">
        <v>248</v>
      </c>
      <c r="C298" s="6">
        <v>600</v>
      </c>
      <c r="D298" s="10" t="s">
        <v>61</v>
      </c>
      <c r="E298" s="11">
        <f>SUM('[1]7'!G381)</f>
        <v>3158.2</v>
      </c>
    </row>
    <row r="299" spans="1:5" ht="60" x14ac:dyDescent="0.25">
      <c r="A299" s="12" t="s">
        <v>335</v>
      </c>
      <c r="B299" s="34" t="s">
        <v>100</v>
      </c>
      <c r="C299" s="6"/>
      <c r="D299" s="10"/>
      <c r="E299" s="11">
        <f>E302</f>
        <v>15</v>
      </c>
    </row>
    <row r="300" spans="1:5" ht="60" x14ac:dyDescent="0.25">
      <c r="A300" s="12" t="s">
        <v>412</v>
      </c>
      <c r="B300" s="10" t="s">
        <v>250</v>
      </c>
      <c r="C300" s="6"/>
      <c r="D300" s="10"/>
      <c r="E300" s="11">
        <f>SUM(E302)</f>
        <v>15</v>
      </c>
    </row>
    <row r="301" spans="1:5" ht="60" x14ac:dyDescent="0.25">
      <c r="A301" s="12" t="s">
        <v>251</v>
      </c>
      <c r="B301" s="34" t="s">
        <v>101</v>
      </c>
      <c r="C301" s="6"/>
      <c r="D301" s="10"/>
      <c r="E301" s="11">
        <f>SUM(E302)</f>
        <v>15</v>
      </c>
    </row>
    <row r="302" spans="1:5" ht="30" x14ac:dyDescent="0.25">
      <c r="A302" s="13" t="s">
        <v>35</v>
      </c>
      <c r="B302" s="34" t="s">
        <v>101</v>
      </c>
      <c r="C302" s="6">
        <v>200</v>
      </c>
      <c r="D302" s="10"/>
      <c r="E302" s="11">
        <f>E303</f>
        <v>15</v>
      </c>
    </row>
    <row r="303" spans="1:5" x14ac:dyDescent="0.25">
      <c r="A303" s="12" t="s">
        <v>102</v>
      </c>
      <c r="B303" s="34" t="s">
        <v>101</v>
      </c>
      <c r="C303" s="6">
        <v>200</v>
      </c>
      <c r="D303" s="10" t="s">
        <v>103</v>
      </c>
      <c r="E303" s="11">
        <f>SUM('[1]7'!G951)</f>
        <v>15</v>
      </c>
    </row>
    <row r="304" spans="1:5" ht="45" x14ac:dyDescent="0.25">
      <c r="A304" s="13" t="s">
        <v>336</v>
      </c>
      <c r="B304" s="31">
        <v>4800000000</v>
      </c>
      <c r="C304" s="6"/>
      <c r="D304" s="10"/>
      <c r="E304" s="11">
        <f>SUM(E306)</f>
        <v>151.19999999999999</v>
      </c>
    </row>
    <row r="305" spans="1:5" ht="75" x14ac:dyDescent="0.25">
      <c r="A305" s="12" t="s">
        <v>337</v>
      </c>
      <c r="B305" s="10" t="s">
        <v>252</v>
      </c>
      <c r="C305" s="6"/>
      <c r="D305" s="10"/>
      <c r="E305" s="11">
        <f>SUM(E306)</f>
        <v>151.19999999999999</v>
      </c>
    </row>
    <row r="306" spans="1:5" ht="75" x14ac:dyDescent="0.25">
      <c r="A306" s="12" t="s">
        <v>338</v>
      </c>
      <c r="B306" s="10" t="s">
        <v>104</v>
      </c>
      <c r="C306" s="10"/>
      <c r="D306" s="10"/>
      <c r="E306" s="11">
        <f>SUM(E309+E307)</f>
        <v>151.19999999999999</v>
      </c>
    </row>
    <row r="307" spans="1:5" ht="30" x14ac:dyDescent="0.25">
      <c r="A307" s="13" t="s">
        <v>35</v>
      </c>
      <c r="B307" s="10" t="s">
        <v>104</v>
      </c>
      <c r="C307" s="10" t="s">
        <v>21</v>
      </c>
      <c r="D307" s="10"/>
      <c r="E307" s="11">
        <f>SUM(E308)</f>
        <v>51.2</v>
      </c>
    </row>
    <row r="308" spans="1:5" x14ac:dyDescent="0.25">
      <c r="A308" s="12" t="s">
        <v>175</v>
      </c>
      <c r="B308" s="10" t="s">
        <v>104</v>
      </c>
      <c r="C308" s="10" t="s">
        <v>21</v>
      </c>
      <c r="D308" s="10" t="s">
        <v>97</v>
      </c>
      <c r="E308" s="11">
        <f>SUM('[1]7'!G839)</f>
        <v>51.2</v>
      </c>
    </row>
    <row r="309" spans="1:5" ht="30" x14ac:dyDescent="0.25">
      <c r="A309" s="20" t="s">
        <v>66</v>
      </c>
      <c r="B309" s="10">
        <v>4800100044</v>
      </c>
      <c r="C309" s="10" t="s">
        <v>82</v>
      </c>
      <c r="D309" s="10"/>
      <c r="E309" s="11">
        <f>SUM(E310)</f>
        <v>100</v>
      </c>
    </row>
    <row r="310" spans="1:5" x14ac:dyDescent="0.25">
      <c r="A310" s="12" t="s">
        <v>85</v>
      </c>
      <c r="B310" s="10">
        <v>4800100044</v>
      </c>
      <c r="C310" s="10" t="s">
        <v>82</v>
      </c>
      <c r="D310" s="10" t="s">
        <v>86</v>
      </c>
      <c r="E310" s="11">
        <f>SUM('[1]7'!G535)</f>
        <v>100</v>
      </c>
    </row>
    <row r="311" spans="1:5" ht="45" x14ac:dyDescent="0.25">
      <c r="A311" s="20" t="s">
        <v>339</v>
      </c>
      <c r="B311" s="10" t="s">
        <v>105</v>
      </c>
      <c r="C311" s="6"/>
      <c r="D311" s="10"/>
      <c r="E311" s="11">
        <f>SUM(E312)</f>
        <v>5682.7000000000007</v>
      </c>
    </row>
    <row r="312" spans="1:5" ht="75" x14ac:dyDescent="0.25">
      <c r="A312" s="20" t="s">
        <v>253</v>
      </c>
      <c r="B312" s="10" t="s">
        <v>254</v>
      </c>
      <c r="C312" s="6"/>
      <c r="D312" s="10"/>
      <c r="E312" s="11">
        <f>SUM(E313+E319+E316)</f>
        <v>5682.7000000000007</v>
      </c>
    </row>
    <row r="313" spans="1:5" ht="75" x14ac:dyDescent="0.25">
      <c r="A313" s="35" t="s">
        <v>255</v>
      </c>
      <c r="B313" s="10">
        <v>4900100096</v>
      </c>
      <c r="C313" s="6"/>
      <c r="D313" s="10"/>
      <c r="E313" s="11">
        <f>SUM(E314)</f>
        <v>378.8</v>
      </c>
    </row>
    <row r="314" spans="1:5" ht="30" x14ac:dyDescent="0.25">
      <c r="A314" s="13" t="s">
        <v>35</v>
      </c>
      <c r="B314" s="10">
        <v>4900100096</v>
      </c>
      <c r="C314" s="6">
        <v>200</v>
      </c>
      <c r="D314" s="10"/>
      <c r="E314" s="11">
        <f>SUM(E315)</f>
        <v>378.8</v>
      </c>
    </row>
    <row r="315" spans="1:5" ht="45" x14ac:dyDescent="0.25">
      <c r="A315" s="12" t="s">
        <v>340</v>
      </c>
      <c r="B315" s="10">
        <v>4900100096</v>
      </c>
      <c r="C315" s="6">
        <v>200</v>
      </c>
      <c r="D315" s="10" t="s">
        <v>106</v>
      </c>
      <c r="E315" s="11">
        <f>SUM('[1]7'!G912)</f>
        <v>378.8</v>
      </c>
    </row>
    <row r="316" spans="1:5" ht="30" x14ac:dyDescent="0.25">
      <c r="A316" s="13" t="s">
        <v>35</v>
      </c>
      <c r="B316" s="10">
        <v>4900100096</v>
      </c>
      <c r="C316" s="6">
        <v>200</v>
      </c>
      <c r="D316" s="10"/>
      <c r="E316" s="11">
        <f>SUM(E317+E318)</f>
        <v>37.5</v>
      </c>
    </row>
    <row r="317" spans="1:5" x14ac:dyDescent="0.25">
      <c r="A317" s="12" t="s">
        <v>85</v>
      </c>
      <c r="B317" s="10">
        <v>4900100096</v>
      </c>
      <c r="C317" s="6">
        <v>200</v>
      </c>
      <c r="D317" s="10" t="s">
        <v>86</v>
      </c>
      <c r="E317" s="11">
        <f>SUM('[1]7'!G541)</f>
        <v>26</v>
      </c>
    </row>
    <row r="318" spans="1:5" ht="30" x14ac:dyDescent="0.25">
      <c r="A318" s="12" t="s">
        <v>12</v>
      </c>
      <c r="B318" s="10">
        <v>4900100096</v>
      </c>
      <c r="C318" s="6">
        <v>200</v>
      </c>
      <c r="D318" s="10" t="s">
        <v>13</v>
      </c>
      <c r="E318" s="11">
        <f>SUM('[1]7'!G1012)</f>
        <v>11.5</v>
      </c>
    </row>
    <row r="319" spans="1:5" ht="45" x14ac:dyDescent="0.25">
      <c r="A319" s="20" t="s">
        <v>107</v>
      </c>
      <c r="B319" s="10">
        <v>4900100045</v>
      </c>
      <c r="C319" s="6"/>
      <c r="D319" s="10"/>
      <c r="E319" s="11">
        <f>E320+E323+E324</f>
        <v>5266.4000000000005</v>
      </c>
    </row>
    <row r="320" spans="1:5" ht="75" x14ac:dyDescent="0.25">
      <c r="A320" s="20" t="s">
        <v>19</v>
      </c>
      <c r="B320" s="10">
        <v>4900100045</v>
      </c>
      <c r="C320" s="6">
        <v>100</v>
      </c>
      <c r="D320" s="10"/>
      <c r="E320" s="11">
        <f>SUM(E321)</f>
        <v>4977.9000000000005</v>
      </c>
    </row>
    <row r="321" spans="1:5" ht="45" x14ac:dyDescent="0.25">
      <c r="A321" s="12" t="s">
        <v>340</v>
      </c>
      <c r="B321" s="10">
        <v>4900100045</v>
      </c>
      <c r="C321" s="6">
        <v>100</v>
      </c>
      <c r="D321" s="10" t="s">
        <v>106</v>
      </c>
      <c r="E321" s="11">
        <f>SUM('[1]7'!G916)</f>
        <v>4977.9000000000005</v>
      </c>
    </row>
    <row r="322" spans="1:5" ht="30" x14ac:dyDescent="0.25">
      <c r="A322" s="13" t="s">
        <v>35</v>
      </c>
      <c r="B322" s="10">
        <v>4900100045</v>
      </c>
      <c r="C322" s="6">
        <v>200</v>
      </c>
      <c r="D322" s="10"/>
      <c r="E322" s="11">
        <f>E323</f>
        <v>185.5</v>
      </c>
    </row>
    <row r="323" spans="1:5" ht="45" x14ac:dyDescent="0.25">
      <c r="A323" s="12" t="s">
        <v>340</v>
      </c>
      <c r="B323" s="10">
        <v>4900100045</v>
      </c>
      <c r="C323" s="6">
        <v>200</v>
      </c>
      <c r="D323" s="10" t="s">
        <v>106</v>
      </c>
      <c r="E323" s="11">
        <f>SUM('[1]7'!G921)</f>
        <v>185.5</v>
      </c>
    </row>
    <row r="324" spans="1:5" ht="30" x14ac:dyDescent="0.25">
      <c r="A324" s="12" t="s">
        <v>12</v>
      </c>
      <c r="B324" s="10">
        <v>4900100045</v>
      </c>
      <c r="C324" s="6">
        <v>200</v>
      </c>
      <c r="D324" s="10" t="s">
        <v>13</v>
      </c>
      <c r="E324" s="11">
        <f>SUM('[1]7'!G1008)</f>
        <v>103</v>
      </c>
    </row>
    <row r="325" spans="1:5" ht="45" x14ac:dyDescent="0.25">
      <c r="A325" s="13" t="s">
        <v>300</v>
      </c>
      <c r="B325" s="6">
        <v>5000000000</v>
      </c>
      <c r="C325" s="6"/>
      <c r="D325" s="10"/>
      <c r="E325" s="11">
        <f>E328</f>
        <v>9</v>
      </c>
    </row>
    <row r="326" spans="1:5" ht="45" x14ac:dyDescent="0.25">
      <c r="A326" s="13" t="s">
        <v>256</v>
      </c>
      <c r="B326" s="6">
        <v>5000100000</v>
      </c>
      <c r="C326" s="6"/>
      <c r="D326" s="10"/>
      <c r="E326" s="11">
        <f>SUM(E327)</f>
        <v>9</v>
      </c>
    </row>
    <row r="327" spans="1:5" ht="30" x14ac:dyDescent="0.25">
      <c r="A327" s="13" t="s">
        <v>257</v>
      </c>
      <c r="B327" s="6">
        <v>5000100046</v>
      </c>
      <c r="C327" s="6"/>
      <c r="D327" s="10"/>
      <c r="E327" s="11">
        <f>SUM(E328)</f>
        <v>9</v>
      </c>
    </row>
    <row r="328" spans="1:5" ht="30" x14ac:dyDescent="0.25">
      <c r="A328" s="13" t="s">
        <v>35</v>
      </c>
      <c r="B328" s="6">
        <v>5000100046</v>
      </c>
      <c r="C328" s="6">
        <v>200</v>
      </c>
      <c r="D328" s="10"/>
      <c r="E328" s="11">
        <f>E329</f>
        <v>9</v>
      </c>
    </row>
    <row r="329" spans="1:5" ht="30" x14ac:dyDescent="0.25">
      <c r="A329" s="12" t="s">
        <v>12</v>
      </c>
      <c r="B329" s="6">
        <v>5000100046</v>
      </c>
      <c r="C329" s="6">
        <v>200</v>
      </c>
      <c r="D329" s="10" t="s">
        <v>13</v>
      </c>
      <c r="E329" s="11">
        <f>SUM('[1]7'!G996)</f>
        <v>9</v>
      </c>
    </row>
    <row r="330" spans="1:5" ht="45" x14ac:dyDescent="0.25">
      <c r="A330" s="20" t="s">
        <v>341</v>
      </c>
      <c r="B330" s="34" t="s">
        <v>108</v>
      </c>
      <c r="C330" s="6"/>
      <c r="D330" s="10"/>
      <c r="E330" s="11">
        <f>E333</f>
        <v>9</v>
      </c>
    </row>
    <row r="331" spans="1:5" ht="60" x14ac:dyDescent="0.25">
      <c r="A331" s="20" t="s">
        <v>258</v>
      </c>
      <c r="B331" s="31">
        <v>5100100000</v>
      </c>
      <c r="C331" s="6"/>
      <c r="D331" s="10"/>
      <c r="E331" s="11">
        <f>E333</f>
        <v>9</v>
      </c>
    </row>
    <row r="332" spans="1:5" ht="60" x14ac:dyDescent="0.25">
      <c r="A332" s="20" t="s">
        <v>259</v>
      </c>
      <c r="B332" s="31">
        <v>5100100047</v>
      </c>
      <c r="C332" s="6"/>
      <c r="D332" s="10"/>
      <c r="E332" s="11">
        <f>SUM(E333)</f>
        <v>9</v>
      </c>
    </row>
    <row r="333" spans="1:5" ht="30" x14ac:dyDescent="0.25">
      <c r="A333" s="13" t="s">
        <v>35</v>
      </c>
      <c r="B333" s="31">
        <v>5100100047</v>
      </c>
      <c r="C333" s="6">
        <v>200</v>
      </c>
      <c r="D333" s="10"/>
      <c r="E333" s="11">
        <f>E334</f>
        <v>9</v>
      </c>
    </row>
    <row r="334" spans="1:5" ht="30" x14ac:dyDescent="0.25">
      <c r="A334" s="12" t="s">
        <v>109</v>
      </c>
      <c r="B334" s="31">
        <v>5100100047</v>
      </c>
      <c r="C334" s="6">
        <v>200</v>
      </c>
      <c r="D334" s="10" t="s">
        <v>110</v>
      </c>
      <c r="E334" s="11">
        <f>SUM('[1]7'!G930)</f>
        <v>9</v>
      </c>
    </row>
    <row r="335" spans="1:5" ht="60" x14ac:dyDescent="0.25">
      <c r="A335" s="20" t="s">
        <v>342</v>
      </c>
      <c r="B335" s="34" t="s">
        <v>111</v>
      </c>
      <c r="C335" s="6"/>
      <c r="D335" s="10"/>
      <c r="E335" s="11">
        <f>E338</f>
        <v>8.4</v>
      </c>
    </row>
    <row r="336" spans="1:5" ht="75" x14ac:dyDescent="0.25">
      <c r="A336" s="20" t="s">
        <v>260</v>
      </c>
      <c r="B336" s="10" t="s">
        <v>261</v>
      </c>
      <c r="C336" s="6"/>
      <c r="D336" s="10"/>
      <c r="E336" s="11">
        <f>E338</f>
        <v>8.4</v>
      </c>
    </row>
    <row r="337" spans="1:5" ht="60" x14ac:dyDescent="0.25">
      <c r="A337" s="20" t="s">
        <v>262</v>
      </c>
      <c r="B337" s="10" t="s">
        <v>112</v>
      </c>
      <c r="C337" s="6"/>
      <c r="D337" s="10"/>
      <c r="E337" s="11">
        <f>SUM(E338)</f>
        <v>8.4</v>
      </c>
    </row>
    <row r="338" spans="1:5" ht="30" x14ac:dyDescent="0.25">
      <c r="A338" s="13" t="s">
        <v>35</v>
      </c>
      <c r="B338" s="34" t="s">
        <v>112</v>
      </c>
      <c r="C338" s="6">
        <v>200</v>
      </c>
      <c r="D338" s="10"/>
      <c r="E338" s="11">
        <f>E339</f>
        <v>8.4</v>
      </c>
    </row>
    <row r="339" spans="1:5" ht="30" x14ac:dyDescent="0.25">
      <c r="A339" s="12" t="s">
        <v>109</v>
      </c>
      <c r="B339" s="34" t="s">
        <v>112</v>
      </c>
      <c r="C339" s="6">
        <v>200</v>
      </c>
      <c r="D339" s="10" t="s">
        <v>110</v>
      </c>
      <c r="E339" s="11">
        <f>SUM('[1]7'!G936)</f>
        <v>8.4</v>
      </c>
    </row>
    <row r="340" spans="1:5" ht="45" x14ac:dyDescent="0.25">
      <c r="A340" s="12" t="s">
        <v>343</v>
      </c>
      <c r="B340" s="34" t="s">
        <v>113</v>
      </c>
      <c r="C340" s="6"/>
      <c r="D340" s="10"/>
      <c r="E340" s="11">
        <f>SUM(E341+E360)</f>
        <v>1377.4000000000003</v>
      </c>
    </row>
    <row r="341" spans="1:5" ht="75" x14ac:dyDescent="0.25">
      <c r="A341" s="12" t="s">
        <v>344</v>
      </c>
      <c r="B341" s="31">
        <v>5300100000</v>
      </c>
      <c r="C341" s="6"/>
      <c r="D341" s="10"/>
      <c r="E341" s="11">
        <f>SUM(E342+E357)</f>
        <v>1347.4000000000003</v>
      </c>
    </row>
    <row r="342" spans="1:5" ht="60" x14ac:dyDescent="0.25">
      <c r="A342" s="12" t="s">
        <v>345</v>
      </c>
      <c r="B342" s="34" t="s">
        <v>114</v>
      </c>
      <c r="C342" s="6"/>
      <c r="D342" s="10"/>
      <c r="E342" s="11">
        <f>SUM(E343+E345+E347+E349+E351+E353+E355)</f>
        <v>1322.5000000000002</v>
      </c>
    </row>
    <row r="343" spans="1:5" ht="30" x14ac:dyDescent="0.25">
      <c r="A343" s="13" t="s">
        <v>35</v>
      </c>
      <c r="B343" s="34" t="s">
        <v>114</v>
      </c>
      <c r="C343" s="6">
        <v>200</v>
      </c>
      <c r="D343" s="10"/>
      <c r="E343" s="11">
        <f>E344</f>
        <v>1082</v>
      </c>
    </row>
    <row r="344" spans="1:5" x14ac:dyDescent="0.25">
      <c r="A344" s="12" t="s">
        <v>96</v>
      </c>
      <c r="B344" s="34" t="s">
        <v>114</v>
      </c>
      <c r="C344" s="6">
        <v>200</v>
      </c>
      <c r="D344" s="10" t="s">
        <v>97</v>
      </c>
      <c r="E344" s="11">
        <f>SUM('[1]7'!G845+'[1]7'!G650+'[1]7'!G1183)</f>
        <v>1082</v>
      </c>
    </row>
    <row r="345" spans="1:5" ht="30" x14ac:dyDescent="0.25">
      <c r="A345" s="13" t="s">
        <v>35</v>
      </c>
      <c r="B345" s="34" t="s">
        <v>114</v>
      </c>
      <c r="C345" s="6">
        <v>200</v>
      </c>
      <c r="D345" s="10"/>
      <c r="E345" s="11">
        <f>E346</f>
        <v>53.4</v>
      </c>
    </row>
    <row r="346" spans="1:5" ht="30" x14ac:dyDescent="0.25">
      <c r="A346" s="12" t="s">
        <v>12</v>
      </c>
      <c r="B346" s="34" t="s">
        <v>114</v>
      </c>
      <c r="C346" s="6">
        <v>200</v>
      </c>
      <c r="D346" s="10" t="s">
        <v>13</v>
      </c>
      <c r="E346" s="11">
        <f>SUM('[1]7'!G82+'[1]7'!G447+'[1]7'!G686+'[1]7'!G1002)</f>
        <v>53.4</v>
      </c>
    </row>
    <row r="347" spans="1:5" ht="30" x14ac:dyDescent="0.25">
      <c r="A347" s="13" t="s">
        <v>11</v>
      </c>
      <c r="B347" s="34" t="s">
        <v>114</v>
      </c>
      <c r="C347" s="6">
        <v>600</v>
      </c>
      <c r="D347" s="10"/>
      <c r="E347" s="11">
        <f>E348</f>
        <v>57.9</v>
      </c>
    </row>
    <row r="348" spans="1:5" ht="30" x14ac:dyDescent="0.25">
      <c r="A348" s="12" t="s">
        <v>12</v>
      </c>
      <c r="B348" s="34" t="s">
        <v>114</v>
      </c>
      <c r="C348" s="6">
        <v>600</v>
      </c>
      <c r="D348" s="10" t="s">
        <v>13</v>
      </c>
      <c r="E348" s="11">
        <f>SUM('[1]7'!G85+'[1]7'!G450)</f>
        <v>57.9</v>
      </c>
    </row>
    <row r="349" spans="1:5" ht="30" x14ac:dyDescent="0.25">
      <c r="A349" s="13" t="s">
        <v>35</v>
      </c>
      <c r="B349" s="34" t="s">
        <v>114</v>
      </c>
      <c r="C349" s="6">
        <v>200</v>
      </c>
      <c r="D349" s="10"/>
      <c r="E349" s="11">
        <f>SUM(E350)</f>
        <v>43</v>
      </c>
    </row>
    <row r="350" spans="1:5" x14ac:dyDescent="0.25">
      <c r="A350" s="12" t="s">
        <v>85</v>
      </c>
      <c r="B350" s="34" t="s">
        <v>114</v>
      </c>
      <c r="C350" s="6">
        <v>200</v>
      </c>
      <c r="D350" s="10" t="s">
        <v>86</v>
      </c>
      <c r="E350" s="11">
        <f>SUM('[1]7'!G547)</f>
        <v>43</v>
      </c>
    </row>
    <row r="351" spans="1:5" ht="30" x14ac:dyDescent="0.25">
      <c r="A351" s="13" t="s">
        <v>11</v>
      </c>
      <c r="B351" s="34" t="s">
        <v>114</v>
      </c>
      <c r="C351" s="6">
        <v>600</v>
      </c>
      <c r="D351" s="10"/>
      <c r="E351" s="11">
        <f>SUM(E352)</f>
        <v>67.7</v>
      </c>
    </row>
    <row r="352" spans="1:5" x14ac:dyDescent="0.25">
      <c r="A352" s="12" t="s">
        <v>85</v>
      </c>
      <c r="B352" s="34" t="s">
        <v>114</v>
      </c>
      <c r="C352" s="6">
        <v>600</v>
      </c>
      <c r="D352" s="10" t="s">
        <v>86</v>
      </c>
      <c r="E352" s="11">
        <f>SUM('[1]7'!G550)</f>
        <v>67.7</v>
      </c>
    </row>
    <row r="353" spans="1:5" ht="30" x14ac:dyDescent="0.25">
      <c r="A353" s="13" t="s">
        <v>35</v>
      </c>
      <c r="B353" s="34" t="s">
        <v>114</v>
      </c>
      <c r="C353" s="6">
        <v>200</v>
      </c>
      <c r="D353" s="10"/>
      <c r="E353" s="11">
        <f>SUM(E354)</f>
        <v>3.5</v>
      </c>
    </row>
    <row r="354" spans="1:5" x14ac:dyDescent="0.25">
      <c r="A354" s="12" t="s">
        <v>115</v>
      </c>
      <c r="B354" s="34" t="s">
        <v>114</v>
      </c>
      <c r="C354" s="6">
        <v>200</v>
      </c>
      <c r="D354" s="10" t="s">
        <v>37</v>
      </c>
      <c r="E354" s="11">
        <f>SUM('[1]7'!G178)</f>
        <v>3.5</v>
      </c>
    </row>
    <row r="355" spans="1:5" ht="30" x14ac:dyDescent="0.25">
      <c r="A355" s="13" t="s">
        <v>11</v>
      </c>
      <c r="B355" s="34" t="s">
        <v>114</v>
      </c>
      <c r="C355" s="6">
        <v>600</v>
      </c>
      <c r="D355" s="10"/>
      <c r="E355" s="11">
        <f>SUM(E356)</f>
        <v>15</v>
      </c>
    </row>
    <row r="356" spans="1:5" x14ac:dyDescent="0.25">
      <c r="A356" s="12" t="s">
        <v>115</v>
      </c>
      <c r="B356" s="34" t="s">
        <v>114</v>
      </c>
      <c r="C356" s="6">
        <v>600</v>
      </c>
      <c r="D356" s="10" t="s">
        <v>37</v>
      </c>
      <c r="E356" s="11">
        <f>SUM('[1]7'!G181)</f>
        <v>15</v>
      </c>
    </row>
    <row r="357" spans="1:5" ht="75" x14ac:dyDescent="0.25">
      <c r="A357" s="13" t="s">
        <v>405</v>
      </c>
      <c r="B357" s="31">
        <v>5300174050</v>
      </c>
      <c r="C357" s="6"/>
      <c r="D357" s="10"/>
      <c r="E357" s="11">
        <f>SUM(E358)</f>
        <v>24.9</v>
      </c>
    </row>
    <row r="358" spans="1:5" ht="30" x14ac:dyDescent="0.25">
      <c r="A358" s="13" t="s">
        <v>35</v>
      </c>
      <c r="B358" s="31">
        <v>5300174050</v>
      </c>
      <c r="C358" s="6">
        <v>200</v>
      </c>
      <c r="D358" s="10"/>
      <c r="E358" s="11">
        <f>SUM(E359)</f>
        <v>24.9</v>
      </c>
    </row>
    <row r="359" spans="1:5" x14ac:dyDescent="0.25">
      <c r="A359" s="12" t="s">
        <v>96</v>
      </c>
      <c r="B359" s="31">
        <v>5300174050</v>
      </c>
      <c r="C359" s="6">
        <v>200</v>
      </c>
      <c r="D359" s="10" t="s">
        <v>97</v>
      </c>
      <c r="E359" s="11">
        <f>SUM('[1]7'!G849)</f>
        <v>24.9</v>
      </c>
    </row>
    <row r="360" spans="1:5" ht="30" x14ac:dyDescent="0.25">
      <c r="A360" s="13" t="s">
        <v>413</v>
      </c>
      <c r="B360" s="10" t="s">
        <v>414</v>
      </c>
      <c r="C360" s="6"/>
      <c r="D360" s="10"/>
      <c r="E360" s="11">
        <f>SUM(E361)</f>
        <v>30</v>
      </c>
    </row>
    <row r="361" spans="1:5" ht="30" x14ac:dyDescent="0.25">
      <c r="A361" s="13" t="s">
        <v>387</v>
      </c>
      <c r="B361" s="10" t="s">
        <v>415</v>
      </c>
      <c r="C361" s="6"/>
      <c r="D361" s="10"/>
      <c r="E361" s="11">
        <f>SUM(E362)</f>
        <v>30</v>
      </c>
    </row>
    <row r="362" spans="1:5" ht="30" x14ac:dyDescent="0.25">
      <c r="A362" s="13" t="s">
        <v>35</v>
      </c>
      <c r="B362" s="10" t="s">
        <v>415</v>
      </c>
      <c r="C362" s="6">
        <v>200</v>
      </c>
      <c r="D362" s="10"/>
      <c r="E362" s="11">
        <f>SUM(E363)</f>
        <v>30</v>
      </c>
    </row>
    <row r="363" spans="1:5" x14ac:dyDescent="0.25">
      <c r="A363" s="12" t="s">
        <v>96</v>
      </c>
      <c r="B363" s="10" t="s">
        <v>415</v>
      </c>
      <c r="C363" s="6">
        <v>200</v>
      </c>
      <c r="D363" s="10" t="s">
        <v>97</v>
      </c>
      <c r="E363" s="11">
        <f>SUM('[1]7'!G854)</f>
        <v>30</v>
      </c>
    </row>
    <row r="364" spans="1:5" ht="45" x14ac:dyDescent="0.25">
      <c r="A364" s="12" t="s">
        <v>346</v>
      </c>
      <c r="B364" s="10" t="s">
        <v>263</v>
      </c>
      <c r="C364" s="6"/>
      <c r="D364" s="10"/>
      <c r="E364" s="11">
        <f>E366+E369</f>
        <v>2217</v>
      </c>
    </row>
    <row r="365" spans="1:5" ht="75" x14ac:dyDescent="0.25">
      <c r="A365" s="12" t="s">
        <v>264</v>
      </c>
      <c r="B365" s="31">
        <v>8900100000</v>
      </c>
      <c r="C365" s="6"/>
      <c r="D365" s="10"/>
      <c r="E365" s="11">
        <f>SUM(E366)</f>
        <v>1200.0999999999999</v>
      </c>
    </row>
    <row r="366" spans="1:5" ht="60" x14ac:dyDescent="0.25">
      <c r="A366" s="13" t="s">
        <v>265</v>
      </c>
      <c r="B366" s="31">
        <v>8900100050</v>
      </c>
      <c r="C366" s="6"/>
      <c r="D366" s="10"/>
      <c r="E366" s="11">
        <f>SUM(E367)</f>
        <v>1200.0999999999999</v>
      </c>
    </row>
    <row r="367" spans="1:5" ht="30" x14ac:dyDescent="0.25">
      <c r="A367" s="13" t="s">
        <v>35</v>
      </c>
      <c r="B367" s="31">
        <v>8900100050</v>
      </c>
      <c r="C367" s="6">
        <v>200</v>
      </c>
      <c r="D367" s="10"/>
      <c r="E367" s="11">
        <f>SUM(E368)</f>
        <v>1200.0999999999999</v>
      </c>
    </row>
    <row r="368" spans="1:5" ht="30" x14ac:dyDescent="0.25">
      <c r="A368" s="12" t="s">
        <v>116</v>
      </c>
      <c r="B368" s="31">
        <v>8900100050</v>
      </c>
      <c r="C368" s="6">
        <v>200</v>
      </c>
      <c r="D368" s="10" t="s">
        <v>117</v>
      </c>
      <c r="E368" s="11">
        <f>SUM('[1]7'!G959)</f>
        <v>1200.0999999999999</v>
      </c>
    </row>
    <row r="369" spans="1:5" ht="75" x14ac:dyDescent="0.25">
      <c r="A369" s="13" t="s">
        <v>416</v>
      </c>
      <c r="B369" s="31">
        <v>8900200000</v>
      </c>
      <c r="C369" s="6"/>
      <c r="D369" s="10"/>
      <c r="E369" s="11">
        <f>SUM(E370)</f>
        <v>1016.9</v>
      </c>
    </row>
    <row r="370" spans="1:5" ht="90" x14ac:dyDescent="0.25">
      <c r="A370" s="13" t="s">
        <v>417</v>
      </c>
      <c r="B370" s="31">
        <v>8900200051</v>
      </c>
      <c r="C370" s="6"/>
      <c r="D370" s="10"/>
      <c r="E370" s="11">
        <f>SUM(E371)</f>
        <v>1016.9</v>
      </c>
    </row>
    <row r="371" spans="1:5" x14ac:dyDescent="0.25">
      <c r="A371" s="12" t="s">
        <v>140</v>
      </c>
      <c r="B371" s="31">
        <v>8900200051</v>
      </c>
      <c r="C371" s="6">
        <v>500</v>
      </c>
      <c r="D371" s="10"/>
      <c r="E371" s="11">
        <f>SUM(E372)</f>
        <v>1016.9</v>
      </c>
    </row>
    <row r="372" spans="1:5" x14ac:dyDescent="0.25">
      <c r="A372" s="12" t="s">
        <v>398</v>
      </c>
      <c r="B372" s="31">
        <v>8900200051</v>
      </c>
      <c r="C372" s="6">
        <v>500</v>
      </c>
      <c r="D372" s="10" t="s">
        <v>399</v>
      </c>
      <c r="E372" s="11">
        <f>SUM('[1]7'!G714)</f>
        <v>1016.9</v>
      </c>
    </row>
    <row r="373" spans="1:5" ht="60" x14ac:dyDescent="0.25">
      <c r="A373" s="20" t="s">
        <v>347</v>
      </c>
      <c r="B373" s="10" t="s">
        <v>192</v>
      </c>
      <c r="C373" s="6"/>
      <c r="D373" s="10"/>
      <c r="E373" s="11">
        <f>E374+E397+E405</f>
        <v>4484.2000000000007</v>
      </c>
    </row>
    <row r="374" spans="1:5" ht="45" x14ac:dyDescent="0.25">
      <c r="A374" s="20" t="s">
        <v>348</v>
      </c>
      <c r="B374" s="36">
        <v>5410000000</v>
      </c>
      <c r="C374" s="6"/>
      <c r="D374" s="10"/>
      <c r="E374" s="11">
        <f>E375</f>
        <v>3939.2000000000003</v>
      </c>
    </row>
    <row r="375" spans="1:5" ht="60" x14ac:dyDescent="0.25">
      <c r="A375" s="20" t="s">
        <v>266</v>
      </c>
      <c r="B375" s="36">
        <v>5410100000</v>
      </c>
      <c r="C375" s="6"/>
      <c r="D375" s="10"/>
      <c r="E375" s="11">
        <f>E376+E386+E381</f>
        <v>3939.2000000000003</v>
      </c>
    </row>
    <row r="376" spans="1:5" ht="105" x14ac:dyDescent="0.25">
      <c r="A376" s="12" t="s">
        <v>291</v>
      </c>
      <c r="B376" s="34" t="s">
        <v>118</v>
      </c>
      <c r="C376" s="6"/>
      <c r="D376" s="10"/>
      <c r="E376" s="11">
        <f>SUM(E377+E379)</f>
        <v>2137.4</v>
      </c>
    </row>
    <row r="377" spans="1:5" ht="30" x14ac:dyDescent="0.25">
      <c r="A377" s="13" t="s">
        <v>35</v>
      </c>
      <c r="B377" s="34" t="s">
        <v>118</v>
      </c>
      <c r="C377" s="6">
        <v>200</v>
      </c>
      <c r="D377" s="10"/>
      <c r="E377" s="11">
        <f>SUM(E378)</f>
        <v>68.400000000000006</v>
      </c>
    </row>
    <row r="378" spans="1:5" x14ac:dyDescent="0.25">
      <c r="A378" s="12" t="s">
        <v>52</v>
      </c>
      <c r="B378" s="34" t="s">
        <v>118</v>
      </c>
      <c r="C378" s="6">
        <v>200</v>
      </c>
      <c r="D378" s="10" t="s">
        <v>53</v>
      </c>
      <c r="E378" s="11">
        <f>SUM('[1]7'!G259)</f>
        <v>68.400000000000006</v>
      </c>
    </row>
    <row r="379" spans="1:5" ht="30" x14ac:dyDescent="0.25">
      <c r="A379" s="13" t="s">
        <v>11</v>
      </c>
      <c r="B379" s="34" t="s">
        <v>118</v>
      </c>
      <c r="C379" s="6">
        <v>600</v>
      </c>
      <c r="D379" s="10"/>
      <c r="E379" s="11">
        <f>SUM(E380)</f>
        <v>2069</v>
      </c>
    </row>
    <row r="380" spans="1:5" x14ac:dyDescent="0.25">
      <c r="A380" s="12" t="s">
        <v>60</v>
      </c>
      <c r="B380" s="34" t="s">
        <v>118</v>
      </c>
      <c r="C380" s="6">
        <v>600</v>
      </c>
      <c r="D380" s="10" t="s">
        <v>61</v>
      </c>
      <c r="E380" s="11">
        <f>SUM('[1]7'!G392)</f>
        <v>2069</v>
      </c>
    </row>
    <row r="381" spans="1:5" ht="105" x14ac:dyDescent="0.25">
      <c r="A381" s="12" t="s">
        <v>267</v>
      </c>
      <c r="B381" s="34" t="s">
        <v>118</v>
      </c>
      <c r="C381" s="6"/>
      <c r="D381" s="10"/>
      <c r="E381" s="11">
        <f>E384+E382</f>
        <v>112.5</v>
      </c>
    </row>
    <row r="382" spans="1:5" ht="30" x14ac:dyDescent="0.25">
      <c r="A382" s="13" t="s">
        <v>35</v>
      </c>
      <c r="B382" s="34" t="s">
        <v>118</v>
      </c>
      <c r="C382" s="6">
        <v>200</v>
      </c>
      <c r="D382" s="10"/>
      <c r="E382" s="11">
        <f>SUM(E383)</f>
        <v>3.6</v>
      </c>
    </row>
    <row r="383" spans="1:5" x14ac:dyDescent="0.25">
      <c r="A383" s="12" t="s">
        <v>52</v>
      </c>
      <c r="B383" s="34" t="s">
        <v>118</v>
      </c>
      <c r="C383" s="6">
        <v>200</v>
      </c>
      <c r="D383" s="10" t="s">
        <v>53</v>
      </c>
      <c r="E383" s="11">
        <f>SUM('[1]7'!G263)</f>
        <v>3.6</v>
      </c>
    </row>
    <row r="384" spans="1:5" ht="30" x14ac:dyDescent="0.25">
      <c r="A384" s="13" t="s">
        <v>11</v>
      </c>
      <c r="B384" s="34" t="s">
        <v>118</v>
      </c>
      <c r="C384" s="6">
        <v>600</v>
      </c>
      <c r="D384" s="10"/>
      <c r="E384" s="11">
        <f>SUM(E385)</f>
        <v>108.9</v>
      </c>
    </row>
    <row r="385" spans="1:5" x14ac:dyDescent="0.25">
      <c r="A385" s="12" t="s">
        <v>60</v>
      </c>
      <c r="B385" s="34" t="s">
        <v>118</v>
      </c>
      <c r="C385" s="6">
        <v>600</v>
      </c>
      <c r="D385" s="10" t="s">
        <v>61</v>
      </c>
      <c r="E385" s="11">
        <f>SUM('[1]7'!G396)</f>
        <v>108.9</v>
      </c>
    </row>
    <row r="386" spans="1:5" ht="45" x14ac:dyDescent="0.25">
      <c r="A386" s="12" t="s">
        <v>268</v>
      </c>
      <c r="B386" s="34" t="s">
        <v>119</v>
      </c>
      <c r="C386" s="6"/>
      <c r="D386" s="10"/>
      <c r="E386" s="11">
        <f>E387+E389+E391+E393+E395</f>
        <v>1689.3000000000002</v>
      </c>
    </row>
    <row r="387" spans="1:5" ht="30" x14ac:dyDescent="0.25">
      <c r="A387" s="13" t="s">
        <v>11</v>
      </c>
      <c r="B387" s="34" t="s">
        <v>119</v>
      </c>
      <c r="C387" s="6">
        <v>600</v>
      </c>
      <c r="D387" s="10"/>
      <c r="E387" s="11">
        <f>SUM(E388)</f>
        <v>32.200000000000003</v>
      </c>
    </row>
    <row r="388" spans="1:5" x14ac:dyDescent="0.25">
      <c r="A388" s="12" t="s">
        <v>60</v>
      </c>
      <c r="B388" s="34" t="s">
        <v>119</v>
      </c>
      <c r="C388" s="6">
        <v>600</v>
      </c>
      <c r="D388" s="10" t="s">
        <v>61</v>
      </c>
      <c r="E388" s="11">
        <f>SUM('[1]7'!G388)</f>
        <v>32.200000000000003</v>
      </c>
    </row>
    <row r="389" spans="1:5" ht="30" x14ac:dyDescent="0.25">
      <c r="A389" s="13" t="s">
        <v>35</v>
      </c>
      <c r="B389" s="34" t="s">
        <v>119</v>
      </c>
      <c r="C389" s="6">
        <v>200</v>
      </c>
      <c r="D389" s="10"/>
      <c r="E389" s="11">
        <f>SUM(E390)</f>
        <v>68</v>
      </c>
    </row>
    <row r="390" spans="1:5" ht="30" x14ac:dyDescent="0.25">
      <c r="A390" s="12" t="s">
        <v>12</v>
      </c>
      <c r="B390" s="34" t="s">
        <v>119</v>
      </c>
      <c r="C390" s="6">
        <v>200</v>
      </c>
      <c r="D390" s="10" t="s">
        <v>13</v>
      </c>
      <c r="E390" s="11">
        <f>SUM('[1]7'!G457)</f>
        <v>68</v>
      </c>
    </row>
    <row r="391" spans="1:5" ht="30" x14ac:dyDescent="0.25">
      <c r="A391" s="13" t="s">
        <v>11</v>
      </c>
      <c r="B391" s="34" t="s">
        <v>119</v>
      </c>
      <c r="C391" s="6">
        <v>600</v>
      </c>
      <c r="D391" s="10"/>
      <c r="E391" s="11">
        <f>E392</f>
        <v>32</v>
      </c>
    </row>
    <row r="392" spans="1:5" ht="30" x14ac:dyDescent="0.25">
      <c r="A392" s="12" t="s">
        <v>12</v>
      </c>
      <c r="B392" s="34" t="s">
        <v>119</v>
      </c>
      <c r="C392" s="6">
        <v>600</v>
      </c>
      <c r="D392" s="10" t="s">
        <v>13</v>
      </c>
      <c r="E392" s="11">
        <f>SUM('[1]7'!G460)</f>
        <v>32</v>
      </c>
    </row>
    <row r="393" spans="1:5" ht="30" x14ac:dyDescent="0.25">
      <c r="A393" s="13" t="s">
        <v>35</v>
      </c>
      <c r="B393" s="34" t="s">
        <v>119</v>
      </c>
      <c r="C393" s="6">
        <v>200</v>
      </c>
      <c r="D393" s="10"/>
      <c r="E393" s="11">
        <f>SUM(E394)</f>
        <v>149.19999999999999</v>
      </c>
    </row>
    <row r="394" spans="1:5" x14ac:dyDescent="0.25">
      <c r="A394" s="12" t="s">
        <v>85</v>
      </c>
      <c r="B394" s="34" t="s">
        <v>119</v>
      </c>
      <c r="C394" s="6">
        <v>200</v>
      </c>
      <c r="D394" s="10" t="s">
        <v>86</v>
      </c>
      <c r="E394" s="11">
        <f>SUM('[1]7'!G557)</f>
        <v>149.19999999999999</v>
      </c>
    </row>
    <row r="395" spans="1:5" ht="30" x14ac:dyDescent="0.25">
      <c r="A395" s="13" t="s">
        <v>11</v>
      </c>
      <c r="B395" s="34" t="s">
        <v>119</v>
      </c>
      <c r="C395" s="6">
        <v>600</v>
      </c>
      <c r="D395" s="10"/>
      <c r="E395" s="11">
        <f>SUM(E396)</f>
        <v>1407.9</v>
      </c>
    </row>
    <row r="396" spans="1:5" x14ac:dyDescent="0.25">
      <c r="A396" s="12" t="s">
        <v>85</v>
      </c>
      <c r="B396" s="34" t="s">
        <v>119</v>
      </c>
      <c r="C396" s="6">
        <v>600</v>
      </c>
      <c r="D396" s="10" t="s">
        <v>86</v>
      </c>
      <c r="E396" s="11">
        <f>SUM('[1]7'!G560)</f>
        <v>1407.9</v>
      </c>
    </row>
    <row r="397" spans="1:5" ht="45" x14ac:dyDescent="0.25">
      <c r="A397" s="21" t="s">
        <v>349</v>
      </c>
      <c r="B397" s="36">
        <v>5420000000</v>
      </c>
      <c r="C397" s="6"/>
      <c r="D397" s="10"/>
      <c r="E397" s="11">
        <f>E398</f>
        <v>400</v>
      </c>
    </row>
    <row r="398" spans="1:5" ht="45" x14ac:dyDescent="0.25">
      <c r="A398" s="21" t="s">
        <v>350</v>
      </c>
      <c r="B398" s="36">
        <v>5420100000</v>
      </c>
      <c r="C398" s="6"/>
      <c r="D398" s="10"/>
      <c r="E398" s="11">
        <f>E399+E402</f>
        <v>400</v>
      </c>
    </row>
    <row r="399" spans="1:5" ht="105" x14ac:dyDescent="0.25">
      <c r="A399" s="12" t="s">
        <v>291</v>
      </c>
      <c r="B399" s="34" t="s">
        <v>351</v>
      </c>
      <c r="C399" s="6"/>
      <c r="D399" s="10"/>
      <c r="E399" s="11">
        <f>SUM(E400)</f>
        <v>380</v>
      </c>
    </row>
    <row r="400" spans="1:5" ht="30" x14ac:dyDescent="0.25">
      <c r="A400" s="13" t="s">
        <v>35</v>
      </c>
      <c r="B400" s="34" t="s">
        <v>351</v>
      </c>
      <c r="C400" s="6">
        <v>200</v>
      </c>
      <c r="D400" s="10"/>
      <c r="E400" s="11">
        <f>SUM(E401)</f>
        <v>380</v>
      </c>
    </row>
    <row r="401" spans="1:5" x14ac:dyDescent="0.25">
      <c r="A401" s="12" t="s">
        <v>139</v>
      </c>
      <c r="B401" s="34" t="s">
        <v>351</v>
      </c>
      <c r="C401" s="6">
        <v>200</v>
      </c>
      <c r="D401" s="10" t="s">
        <v>31</v>
      </c>
      <c r="E401" s="11">
        <f>SUM('[1]7'!G34)</f>
        <v>380</v>
      </c>
    </row>
    <row r="402" spans="1:5" ht="105" x14ac:dyDescent="0.25">
      <c r="A402" s="12" t="s">
        <v>267</v>
      </c>
      <c r="B402" s="34" t="s">
        <v>351</v>
      </c>
      <c r="C402" s="6"/>
      <c r="D402" s="10"/>
      <c r="E402" s="11">
        <f>SUM(E403)</f>
        <v>20</v>
      </c>
    </row>
    <row r="403" spans="1:5" ht="30" x14ac:dyDescent="0.25">
      <c r="A403" s="13" t="s">
        <v>35</v>
      </c>
      <c r="B403" s="34" t="s">
        <v>351</v>
      </c>
      <c r="C403" s="6">
        <v>200</v>
      </c>
      <c r="D403" s="10"/>
      <c r="E403" s="11">
        <f>SUM(E404)</f>
        <v>20</v>
      </c>
    </row>
    <row r="404" spans="1:5" x14ac:dyDescent="0.25">
      <c r="A404" s="12" t="s">
        <v>139</v>
      </c>
      <c r="B404" s="34" t="s">
        <v>351</v>
      </c>
      <c r="C404" s="6">
        <v>200</v>
      </c>
      <c r="D404" s="10" t="s">
        <v>31</v>
      </c>
      <c r="E404" s="11">
        <f>SUM('[1]7'!G38)</f>
        <v>20</v>
      </c>
    </row>
    <row r="405" spans="1:5" ht="60" x14ac:dyDescent="0.25">
      <c r="A405" s="13" t="s">
        <v>426</v>
      </c>
      <c r="B405" s="31">
        <v>54300000000</v>
      </c>
      <c r="C405" s="6"/>
      <c r="D405" s="10"/>
      <c r="E405" s="11">
        <f>E406</f>
        <v>145</v>
      </c>
    </row>
    <row r="406" spans="1:5" ht="45" x14ac:dyDescent="0.25">
      <c r="A406" s="13" t="s">
        <v>428</v>
      </c>
      <c r="B406" s="36">
        <v>54301000000</v>
      </c>
      <c r="C406" s="6"/>
      <c r="D406" s="10"/>
      <c r="E406" s="11">
        <f>E407</f>
        <v>145</v>
      </c>
    </row>
    <row r="407" spans="1:5" ht="45" x14ac:dyDescent="0.25">
      <c r="A407" s="13" t="s">
        <v>429</v>
      </c>
      <c r="B407" s="10" t="s">
        <v>427</v>
      </c>
      <c r="C407" s="6"/>
      <c r="D407" s="10"/>
      <c r="E407" s="11">
        <f>E408</f>
        <v>145</v>
      </c>
    </row>
    <row r="408" spans="1:5" ht="30" x14ac:dyDescent="0.25">
      <c r="A408" s="13" t="s">
        <v>35</v>
      </c>
      <c r="B408" s="10" t="s">
        <v>427</v>
      </c>
      <c r="C408" s="6">
        <v>200</v>
      </c>
      <c r="D408" s="10"/>
      <c r="E408" s="11">
        <f>E409</f>
        <v>145</v>
      </c>
    </row>
    <row r="409" spans="1:5" x14ac:dyDescent="0.25">
      <c r="A409" s="12" t="s">
        <v>96</v>
      </c>
      <c r="B409" s="10" t="s">
        <v>427</v>
      </c>
      <c r="C409" s="6">
        <v>200</v>
      </c>
      <c r="D409" s="10" t="s">
        <v>97</v>
      </c>
      <c r="E409" s="11">
        <f>SUM('[1]7'!G861)</f>
        <v>145</v>
      </c>
    </row>
    <row r="410" spans="1:5" ht="45" x14ac:dyDescent="0.25">
      <c r="A410" s="12" t="s">
        <v>352</v>
      </c>
      <c r="B410" s="34" t="s">
        <v>120</v>
      </c>
      <c r="C410" s="6"/>
      <c r="D410" s="10"/>
      <c r="E410" s="11">
        <f>E413</f>
        <v>40.4</v>
      </c>
    </row>
    <row r="411" spans="1:5" ht="75" x14ac:dyDescent="0.25">
      <c r="A411" s="12" t="s">
        <v>269</v>
      </c>
      <c r="B411" s="10">
        <v>5500100000</v>
      </c>
      <c r="C411" s="6"/>
      <c r="D411" s="10"/>
      <c r="E411" s="11">
        <f>E413</f>
        <v>40.4</v>
      </c>
    </row>
    <row r="412" spans="1:5" ht="82.5" customHeight="1" x14ac:dyDescent="0.25">
      <c r="A412" s="12" t="s">
        <v>353</v>
      </c>
      <c r="B412" s="34" t="s">
        <v>121</v>
      </c>
      <c r="C412" s="6"/>
      <c r="D412" s="10"/>
      <c r="E412" s="11">
        <f>SUM(E413)</f>
        <v>40.4</v>
      </c>
    </row>
    <row r="413" spans="1:5" ht="30" x14ac:dyDescent="0.25">
      <c r="A413" s="13" t="s">
        <v>35</v>
      </c>
      <c r="B413" s="34" t="s">
        <v>121</v>
      </c>
      <c r="C413" s="6">
        <v>200</v>
      </c>
      <c r="D413" s="10"/>
      <c r="E413" s="11">
        <f>E414</f>
        <v>40.4</v>
      </c>
    </row>
    <row r="414" spans="1:5" x14ac:dyDescent="0.25">
      <c r="A414" s="12" t="s">
        <v>115</v>
      </c>
      <c r="B414" s="34" t="s">
        <v>121</v>
      </c>
      <c r="C414" s="6">
        <v>200</v>
      </c>
      <c r="D414" s="10" t="s">
        <v>37</v>
      </c>
      <c r="E414" s="11">
        <f>SUM('[1]7'!G187)</f>
        <v>40.4</v>
      </c>
    </row>
    <row r="415" spans="1:5" ht="60" x14ac:dyDescent="0.25">
      <c r="A415" s="20" t="s">
        <v>354</v>
      </c>
      <c r="B415" s="34" t="s">
        <v>122</v>
      </c>
      <c r="C415" s="6"/>
      <c r="D415" s="10"/>
      <c r="E415" s="11">
        <f>E418+E420+E422</f>
        <v>62.4</v>
      </c>
    </row>
    <row r="416" spans="1:5" ht="90" x14ac:dyDescent="0.25">
      <c r="A416" s="20" t="s">
        <v>270</v>
      </c>
      <c r="B416" s="10">
        <v>5600100000</v>
      </c>
      <c r="C416" s="6"/>
      <c r="D416" s="10"/>
      <c r="E416" s="11">
        <f>SUM(E417)</f>
        <v>62.4</v>
      </c>
    </row>
    <row r="417" spans="1:5" ht="75" x14ac:dyDescent="0.25">
      <c r="A417" s="20" t="s">
        <v>355</v>
      </c>
      <c r="B417" s="34" t="s">
        <v>123</v>
      </c>
      <c r="C417" s="6"/>
      <c r="D417" s="10"/>
      <c r="E417" s="11">
        <f>SUM(E418+E420+E422)</f>
        <v>62.4</v>
      </c>
    </row>
    <row r="418" spans="1:5" ht="30" x14ac:dyDescent="0.25">
      <c r="A418" s="13" t="s">
        <v>35</v>
      </c>
      <c r="B418" s="34" t="s">
        <v>123</v>
      </c>
      <c r="C418" s="6">
        <v>200</v>
      </c>
      <c r="D418" s="10"/>
      <c r="E418" s="11">
        <f>E419</f>
        <v>14.4</v>
      </c>
    </row>
    <row r="419" spans="1:5" x14ac:dyDescent="0.25">
      <c r="A419" s="12" t="s">
        <v>96</v>
      </c>
      <c r="B419" s="34" t="s">
        <v>123</v>
      </c>
      <c r="C419" s="6">
        <v>200</v>
      </c>
      <c r="D419" s="10" t="s">
        <v>97</v>
      </c>
      <c r="E419" s="11">
        <f>SUM('[1]7'!G867)</f>
        <v>14.4</v>
      </c>
    </row>
    <row r="420" spans="1:5" ht="30" x14ac:dyDescent="0.25">
      <c r="A420" s="13" t="s">
        <v>11</v>
      </c>
      <c r="B420" s="34" t="s">
        <v>123</v>
      </c>
      <c r="C420" s="6">
        <v>600</v>
      </c>
      <c r="D420" s="10"/>
      <c r="E420" s="11">
        <f>E421</f>
        <v>30</v>
      </c>
    </row>
    <row r="421" spans="1:5" x14ac:dyDescent="0.25">
      <c r="A421" s="12" t="s">
        <v>85</v>
      </c>
      <c r="B421" s="34" t="s">
        <v>123</v>
      </c>
      <c r="C421" s="6">
        <v>600</v>
      </c>
      <c r="D421" s="10" t="s">
        <v>86</v>
      </c>
      <c r="E421" s="11">
        <f>SUM('[1]7'!G566)</f>
        <v>30</v>
      </c>
    </row>
    <row r="422" spans="1:5" ht="30" x14ac:dyDescent="0.25">
      <c r="A422" s="13" t="s">
        <v>11</v>
      </c>
      <c r="B422" s="34" t="s">
        <v>123</v>
      </c>
      <c r="C422" s="6">
        <v>600</v>
      </c>
      <c r="D422" s="10"/>
      <c r="E422" s="11">
        <f>E423</f>
        <v>18</v>
      </c>
    </row>
    <row r="423" spans="1:5" x14ac:dyDescent="0.25">
      <c r="A423" s="12" t="s">
        <v>115</v>
      </c>
      <c r="B423" s="34" t="s">
        <v>123</v>
      </c>
      <c r="C423" s="6">
        <v>600</v>
      </c>
      <c r="D423" s="10" t="s">
        <v>37</v>
      </c>
      <c r="E423" s="11">
        <f>SUM('[1]7'!G193)</f>
        <v>18</v>
      </c>
    </row>
    <row r="424" spans="1:5" ht="45" x14ac:dyDescent="0.25">
      <c r="A424" s="12" t="s">
        <v>356</v>
      </c>
      <c r="B424" s="34" t="s">
        <v>124</v>
      </c>
      <c r="C424" s="6"/>
      <c r="D424" s="10"/>
      <c r="E424" s="11">
        <f>E425+E430</f>
        <v>4419.7</v>
      </c>
    </row>
    <row r="425" spans="1:5" ht="45" x14ac:dyDescent="0.25">
      <c r="A425" s="12" t="s">
        <v>357</v>
      </c>
      <c r="B425" s="10">
        <v>5710000000</v>
      </c>
      <c r="C425" s="6"/>
      <c r="D425" s="10"/>
      <c r="E425" s="11">
        <f>E426</f>
        <v>460.5</v>
      </c>
    </row>
    <row r="426" spans="1:5" ht="60" x14ac:dyDescent="0.25">
      <c r="A426" s="12" t="s">
        <v>271</v>
      </c>
      <c r="B426" s="10" t="s">
        <v>272</v>
      </c>
      <c r="C426" s="6"/>
      <c r="D426" s="10"/>
      <c r="E426" s="11">
        <f>E427</f>
        <v>460.5</v>
      </c>
    </row>
    <row r="427" spans="1:5" ht="45" x14ac:dyDescent="0.25">
      <c r="A427" s="12" t="s">
        <v>273</v>
      </c>
      <c r="B427" s="34" t="s">
        <v>125</v>
      </c>
      <c r="C427" s="6"/>
      <c r="D427" s="10"/>
      <c r="E427" s="11">
        <f>SUM(E428)</f>
        <v>460.5</v>
      </c>
    </row>
    <row r="428" spans="1:5" ht="30" x14ac:dyDescent="0.25">
      <c r="A428" s="13" t="s">
        <v>35</v>
      </c>
      <c r="B428" s="34" t="s">
        <v>125</v>
      </c>
      <c r="C428" s="6">
        <v>200</v>
      </c>
      <c r="D428" s="10"/>
      <c r="E428" s="11">
        <f>E429</f>
        <v>460.5</v>
      </c>
    </row>
    <row r="429" spans="1:5" x14ac:dyDescent="0.25">
      <c r="A429" s="12" t="s">
        <v>126</v>
      </c>
      <c r="B429" s="34" t="s">
        <v>125</v>
      </c>
      <c r="C429" s="6">
        <v>200</v>
      </c>
      <c r="D429" s="10" t="s">
        <v>127</v>
      </c>
      <c r="E429" s="11">
        <f>SUM('[1]7'!G1094)</f>
        <v>460.5</v>
      </c>
    </row>
    <row r="430" spans="1:5" ht="45" x14ac:dyDescent="0.25">
      <c r="A430" s="13" t="s">
        <v>358</v>
      </c>
      <c r="B430" s="31">
        <v>5720000000</v>
      </c>
      <c r="C430" s="6"/>
      <c r="D430" s="10"/>
      <c r="E430" s="11">
        <f>SUM(E441+E431)</f>
        <v>3959.2</v>
      </c>
    </row>
    <row r="431" spans="1:5" ht="60" x14ac:dyDescent="0.25">
      <c r="A431" s="21" t="s">
        <v>418</v>
      </c>
      <c r="B431" s="31">
        <v>5720100000</v>
      </c>
      <c r="C431" s="6"/>
      <c r="D431" s="10"/>
      <c r="E431" s="11">
        <f>SUM(E435+E438+E432)</f>
        <v>424.29999999999995</v>
      </c>
    </row>
    <row r="432" spans="1:5" ht="60" x14ac:dyDescent="0.25">
      <c r="A432" s="21" t="s">
        <v>435</v>
      </c>
      <c r="B432" s="37" t="s">
        <v>432</v>
      </c>
      <c r="C432" s="6"/>
      <c r="D432" s="10"/>
      <c r="E432" s="11">
        <f>SUM(E433)</f>
        <v>5.4</v>
      </c>
    </row>
    <row r="433" spans="1:5" ht="30" x14ac:dyDescent="0.25">
      <c r="A433" s="21" t="s">
        <v>11</v>
      </c>
      <c r="B433" s="37" t="s">
        <v>432</v>
      </c>
      <c r="C433" s="6">
        <v>600</v>
      </c>
      <c r="D433" s="10"/>
      <c r="E433" s="11">
        <f>SUM(E434)</f>
        <v>5.4</v>
      </c>
    </row>
    <row r="434" spans="1:5" x14ac:dyDescent="0.25">
      <c r="A434" s="12" t="s">
        <v>126</v>
      </c>
      <c r="B434" s="37" t="s">
        <v>432</v>
      </c>
      <c r="C434" s="6">
        <v>600</v>
      </c>
      <c r="D434" s="10" t="s">
        <v>127</v>
      </c>
      <c r="E434" s="11">
        <f>SUM('[1]7'!G584)</f>
        <v>5.4</v>
      </c>
    </row>
    <row r="435" spans="1:5" ht="75" x14ac:dyDescent="0.25">
      <c r="A435" s="21" t="s">
        <v>422</v>
      </c>
      <c r="B435" s="37" t="s">
        <v>419</v>
      </c>
      <c r="C435" s="6"/>
      <c r="D435" s="10"/>
      <c r="E435" s="11">
        <f>SUM(E436)</f>
        <v>397.9</v>
      </c>
    </row>
    <row r="436" spans="1:5" ht="30" x14ac:dyDescent="0.25">
      <c r="A436" s="21" t="s">
        <v>11</v>
      </c>
      <c r="B436" s="37" t="s">
        <v>419</v>
      </c>
      <c r="C436" s="6">
        <v>600</v>
      </c>
      <c r="D436" s="10"/>
      <c r="E436" s="11">
        <f>SUM(E437)</f>
        <v>397.9</v>
      </c>
    </row>
    <row r="437" spans="1:5" x14ac:dyDescent="0.25">
      <c r="A437" s="12" t="s">
        <v>126</v>
      </c>
      <c r="B437" s="37" t="s">
        <v>419</v>
      </c>
      <c r="C437" s="6">
        <v>600</v>
      </c>
      <c r="D437" s="10" t="s">
        <v>127</v>
      </c>
      <c r="E437" s="11">
        <f>SUM('[1]7'!G588)</f>
        <v>397.9</v>
      </c>
    </row>
    <row r="438" spans="1:5" ht="75" x14ac:dyDescent="0.25">
      <c r="A438" s="21" t="s">
        <v>423</v>
      </c>
      <c r="B438" s="37" t="s">
        <v>419</v>
      </c>
      <c r="C438" s="6"/>
      <c r="D438" s="10"/>
      <c r="E438" s="11">
        <f>SUM(E439)</f>
        <v>21</v>
      </c>
    </row>
    <row r="439" spans="1:5" ht="30" x14ac:dyDescent="0.25">
      <c r="A439" s="21" t="s">
        <v>11</v>
      </c>
      <c r="B439" s="37" t="s">
        <v>419</v>
      </c>
      <c r="C439" s="6">
        <v>600</v>
      </c>
      <c r="D439" s="10"/>
      <c r="E439" s="11">
        <f>SUM(E440)</f>
        <v>21</v>
      </c>
    </row>
    <row r="440" spans="1:5" x14ac:dyDescent="0.25">
      <c r="A440" s="12" t="s">
        <v>126</v>
      </c>
      <c r="B440" s="37" t="s">
        <v>419</v>
      </c>
      <c r="C440" s="6">
        <v>600</v>
      </c>
      <c r="D440" s="10" t="s">
        <v>127</v>
      </c>
      <c r="E440" s="11">
        <f>SUM('[1]7'!G592)</f>
        <v>21</v>
      </c>
    </row>
    <row r="441" spans="1:5" ht="60" x14ac:dyDescent="0.25">
      <c r="A441" s="13" t="s">
        <v>402</v>
      </c>
      <c r="B441" s="10" t="s">
        <v>404</v>
      </c>
      <c r="C441" s="6"/>
      <c r="D441" s="10"/>
      <c r="E441" s="11">
        <f>SUM(E442+E445+E448)</f>
        <v>3534.9</v>
      </c>
    </row>
    <row r="442" spans="1:5" ht="30" x14ac:dyDescent="0.25">
      <c r="A442" s="13" t="s">
        <v>274</v>
      </c>
      <c r="B442" s="10" t="s">
        <v>403</v>
      </c>
      <c r="C442" s="6"/>
      <c r="D442" s="10"/>
      <c r="E442" s="11">
        <f>SUM(E443)</f>
        <v>3246.6</v>
      </c>
    </row>
    <row r="443" spans="1:5" ht="30" x14ac:dyDescent="0.25">
      <c r="A443" s="13" t="s">
        <v>35</v>
      </c>
      <c r="B443" s="10" t="s">
        <v>403</v>
      </c>
      <c r="C443" s="6">
        <v>200</v>
      </c>
      <c r="D443" s="10"/>
      <c r="E443" s="11">
        <f>SUM(E444)</f>
        <v>3246.6</v>
      </c>
    </row>
    <row r="444" spans="1:5" x14ac:dyDescent="0.25">
      <c r="A444" s="13" t="s">
        <v>98</v>
      </c>
      <c r="B444" s="10" t="s">
        <v>403</v>
      </c>
      <c r="C444" s="6">
        <v>200</v>
      </c>
      <c r="D444" s="10" t="s">
        <v>99</v>
      </c>
      <c r="E444" s="11">
        <f>SUM('[1]7'!G1105)</f>
        <v>3246.6</v>
      </c>
    </row>
    <row r="445" spans="1:5" ht="30" x14ac:dyDescent="0.25">
      <c r="A445" s="13" t="s">
        <v>275</v>
      </c>
      <c r="B445" s="10" t="s">
        <v>403</v>
      </c>
      <c r="C445" s="6"/>
      <c r="D445" s="10"/>
      <c r="E445" s="11">
        <f>SUM(E446)</f>
        <v>170.9</v>
      </c>
    </row>
    <row r="446" spans="1:5" ht="30" x14ac:dyDescent="0.25">
      <c r="A446" s="13" t="s">
        <v>35</v>
      </c>
      <c r="B446" s="10" t="s">
        <v>403</v>
      </c>
      <c r="C446" s="6">
        <v>200</v>
      </c>
      <c r="D446" s="10"/>
      <c r="E446" s="11">
        <f>SUM(E447)</f>
        <v>170.9</v>
      </c>
    </row>
    <row r="447" spans="1:5" x14ac:dyDescent="0.25">
      <c r="A447" s="13" t="s">
        <v>98</v>
      </c>
      <c r="B447" s="10" t="s">
        <v>403</v>
      </c>
      <c r="C447" s="6">
        <v>200</v>
      </c>
      <c r="D447" s="10" t="s">
        <v>99</v>
      </c>
      <c r="E447" s="11">
        <f>SUM('[1]7'!G1109)</f>
        <v>170.9</v>
      </c>
    </row>
    <row r="448" spans="1:5" ht="60" x14ac:dyDescent="0.25">
      <c r="A448" s="13" t="s">
        <v>420</v>
      </c>
      <c r="B448" s="31">
        <v>5720200059</v>
      </c>
      <c r="C448" s="6"/>
      <c r="D448" s="10"/>
      <c r="E448" s="11">
        <f>SUM(E449)</f>
        <v>117.4</v>
      </c>
    </row>
    <row r="449" spans="1:5" ht="30" x14ac:dyDescent="0.25">
      <c r="A449" s="13" t="s">
        <v>35</v>
      </c>
      <c r="B449" s="31">
        <v>5720200059</v>
      </c>
      <c r="C449" s="6">
        <v>200</v>
      </c>
      <c r="D449" s="10"/>
      <c r="E449" s="11">
        <f>SUM(E450)</f>
        <v>117.4</v>
      </c>
    </row>
    <row r="450" spans="1:5" x14ac:dyDescent="0.25">
      <c r="A450" s="13" t="s">
        <v>98</v>
      </c>
      <c r="B450" s="31">
        <v>5720200059</v>
      </c>
      <c r="C450" s="6">
        <v>200</v>
      </c>
      <c r="D450" s="10" t="s">
        <v>99</v>
      </c>
      <c r="E450" s="11">
        <f>SUM('[1]7'!G1101)</f>
        <v>117.4</v>
      </c>
    </row>
    <row r="451" spans="1:5" ht="45" x14ac:dyDescent="0.25">
      <c r="A451" s="12" t="s">
        <v>128</v>
      </c>
      <c r="B451" s="31">
        <v>5900000000</v>
      </c>
      <c r="C451" s="6"/>
      <c r="D451" s="10"/>
      <c r="E451" s="11">
        <f>E452+E484+E494</f>
        <v>136192.4</v>
      </c>
    </row>
    <row r="452" spans="1:5" ht="45" x14ac:dyDescent="0.25">
      <c r="A452" s="12" t="s">
        <v>359</v>
      </c>
      <c r="B452" s="34" t="s">
        <v>129</v>
      </c>
      <c r="C452" s="6"/>
      <c r="D452" s="10"/>
      <c r="E452" s="11">
        <f>SUM(E453)</f>
        <v>67930.3</v>
      </c>
    </row>
    <row r="453" spans="1:5" ht="75" x14ac:dyDescent="0.25">
      <c r="A453" s="12" t="s">
        <v>360</v>
      </c>
      <c r="B453" s="10">
        <v>5910100000</v>
      </c>
      <c r="C453" s="6"/>
      <c r="D453" s="10"/>
      <c r="E453" s="11">
        <f>SUM(E454+E457+E462+E465+E468+E478+E481+E471)</f>
        <v>67930.3</v>
      </c>
    </row>
    <row r="454" spans="1:5" ht="30" x14ac:dyDescent="0.25">
      <c r="A454" s="12" t="s">
        <v>361</v>
      </c>
      <c r="B454" s="31">
        <v>5910100203</v>
      </c>
      <c r="C454" s="6"/>
      <c r="D454" s="10"/>
      <c r="E454" s="11">
        <f>SUM(E456)</f>
        <v>2583.1</v>
      </c>
    </row>
    <row r="455" spans="1:5" ht="75" x14ac:dyDescent="0.25">
      <c r="A455" s="12" t="s">
        <v>19</v>
      </c>
      <c r="B455" s="31">
        <v>5910100203</v>
      </c>
      <c r="C455" s="6">
        <v>100</v>
      </c>
      <c r="D455" s="10"/>
      <c r="E455" s="11">
        <f>SUM(E456)</f>
        <v>2583.1</v>
      </c>
    </row>
    <row r="456" spans="1:5" ht="45" x14ac:dyDescent="0.25">
      <c r="A456" s="12" t="s">
        <v>130</v>
      </c>
      <c r="B456" s="31">
        <v>5910100203</v>
      </c>
      <c r="C456" s="6">
        <v>100</v>
      </c>
      <c r="D456" s="10" t="s">
        <v>131</v>
      </c>
      <c r="E456" s="11">
        <f>SUM('[1]7'!G723)</f>
        <v>2583.1</v>
      </c>
    </row>
    <row r="457" spans="1:5" ht="30" x14ac:dyDescent="0.25">
      <c r="A457" s="12" t="s">
        <v>276</v>
      </c>
      <c r="B457" s="17">
        <v>5910100204</v>
      </c>
      <c r="C457" s="6"/>
      <c r="D457" s="10"/>
      <c r="E457" s="11">
        <f>SUM(E458)</f>
        <v>25675.300000000003</v>
      </c>
    </row>
    <row r="458" spans="1:5" ht="75" x14ac:dyDescent="0.25">
      <c r="A458" s="12" t="s">
        <v>19</v>
      </c>
      <c r="B458" s="17">
        <v>5910100204</v>
      </c>
      <c r="C458" s="6">
        <v>100</v>
      </c>
      <c r="D458" s="10"/>
      <c r="E458" s="11">
        <f>E459+E460+E461</f>
        <v>25675.300000000003</v>
      </c>
    </row>
    <row r="459" spans="1:5" ht="30" x14ac:dyDescent="0.25">
      <c r="A459" s="12" t="s">
        <v>132</v>
      </c>
      <c r="B459" s="17">
        <v>5910100204</v>
      </c>
      <c r="C459" s="6">
        <v>100</v>
      </c>
      <c r="D459" s="10" t="s">
        <v>133</v>
      </c>
      <c r="E459" s="11">
        <f>SUM('[1]7'!G732)</f>
        <v>15915.400000000001</v>
      </c>
    </row>
    <row r="460" spans="1:5" ht="45" x14ac:dyDescent="0.25">
      <c r="A460" s="12" t="s">
        <v>134</v>
      </c>
      <c r="B460" s="17">
        <v>5910100204</v>
      </c>
      <c r="C460" s="6">
        <v>100</v>
      </c>
      <c r="D460" s="10" t="s">
        <v>135</v>
      </c>
      <c r="E460" s="11">
        <f>SUM('[1]7'!G616)</f>
        <v>5534.9</v>
      </c>
    </row>
    <row r="461" spans="1:5" x14ac:dyDescent="0.25">
      <c r="A461" s="12" t="s">
        <v>96</v>
      </c>
      <c r="B461" s="17">
        <v>5910100204</v>
      </c>
      <c r="C461" s="6">
        <v>100</v>
      </c>
      <c r="D461" s="10" t="s">
        <v>97</v>
      </c>
      <c r="E461" s="11">
        <f>SUM('[1]7'!G824)</f>
        <v>4225</v>
      </c>
    </row>
    <row r="462" spans="1:5" ht="30" x14ac:dyDescent="0.25">
      <c r="A462" s="12" t="s">
        <v>286</v>
      </c>
      <c r="B462" s="38">
        <v>5910100224</v>
      </c>
      <c r="C462" s="6"/>
      <c r="D462" s="10"/>
      <c r="E462" s="11">
        <f>SUM(E463)</f>
        <v>3060</v>
      </c>
    </row>
    <row r="463" spans="1:5" ht="75" x14ac:dyDescent="0.25">
      <c r="A463" s="12" t="s">
        <v>19</v>
      </c>
      <c r="B463" s="38">
        <v>5910100224</v>
      </c>
      <c r="C463" s="6">
        <v>100</v>
      </c>
      <c r="D463" s="10"/>
      <c r="E463" s="11">
        <f>E464</f>
        <v>3060</v>
      </c>
    </row>
    <row r="464" spans="1:5" ht="45" x14ac:dyDescent="0.25">
      <c r="A464" s="12" t="s">
        <v>134</v>
      </c>
      <c r="B464" s="38">
        <v>5910100224</v>
      </c>
      <c r="C464" s="6">
        <v>100</v>
      </c>
      <c r="D464" s="10" t="s">
        <v>135</v>
      </c>
      <c r="E464" s="11">
        <f>SUM('[1]7'!G1159)</f>
        <v>3060</v>
      </c>
    </row>
    <row r="465" spans="1:5" ht="45" x14ac:dyDescent="0.25">
      <c r="A465" s="12" t="s">
        <v>362</v>
      </c>
      <c r="B465" s="17" t="s">
        <v>277</v>
      </c>
      <c r="C465" s="6"/>
      <c r="D465" s="10"/>
      <c r="E465" s="11">
        <f>E466</f>
        <v>3868</v>
      </c>
    </row>
    <row r="466" spans="1:5" ht="75" x14ac:dyDescent="0.25">
      <c r="A466" s="12" t="s">
        <v>19</v>
      </c>
      <c r="B466" s="17" t="s">
        <v>277</v>
      </c>
      <c r="C466" s="6">
        <v>100</v>
      </c>
      <c r="D466" s="10"/>
      <c r="E466" s="11">
        <f>SUM(E467)</f>
        <v>3868</v>
      </c>
    </row>
    <row r="467" spans="1:5" x14ac:dyDescent="0.25">
      <c r="A467" s="12" t="s">
        <v>96</v>
      </c>
      <c r="B467" s="17" t="s">
        <v>277</v>
      </c>
      <c r="C467" s="6">
        <v>100</v>
      </c>
      <c r="D467" s="10" t="s">
        <v>97</v>
      </c>
      <c r="E467" s="11">
        <f>SUM('[1]7'!G658)</f>
        <v>3868</v>
      </c>
    </row>
    <row r="468" spans="1:5" ht="45" x14ac:dyDescent="0.25">
      <c r="A468" s="39" t="s">
        <v>363</v>
      </c>
      <c r="B468" s="32">
        <v>5910145799</v>
      </c>
      <c r="C468" s="6"/>
      <c r="D468" s="10"/>
      <c r="E468" s="11">
        <f>SUM(E469)</f>
        <v>1740</v>
      </c>
    </row>
    <row r="469" spans="1:5" ht="75" x14ac:dyDescent="0.25">
      <c r="A469" s="12" t="s">
        <v>19</v>
      </c>
      <c r="B469" s="32">
        <v>5910145799</v>
      </c>
      <c r="C469" s="6">
        <v>100</v>
      </c>
      <c r="D469" s="10"/>
      <c r="E469" s="11">
        <f>SUM(E470)</f>
        <v>1740</v>
      </c>
    </row>
    <row r="470" spans="1:5" x14ac:dyDescent="0.25">
      <c r="A470" s="39" t="s">
        <v>136</v>
      </c>
      <c r="B470" s="32">
        <v>5910145799</v>
      </c>
      <c r="C470" s="6">
        <v>100</v>
      </c>
      <c r="D470" s="10" t="s">
        <v>137</v>
      </c>
      <c r="E470" s="11">
        <f>SUM('[1]7'!G1124)</f>
        <v>1740</v>
      </c>
    </row>
    <row r="471" spans="1:5" ht="165" x14ac:dyDescent="0.25">
      <c r="A471" s="40" t="s">
        <v>292</v>
      </c>
      <c r="B471" s="31">
        <v>5910172972</v>
      </c>
      <c r="C471" s="6"/>
      <c r="D471" s="10"/>
      <c r="E471" s="11">
        <f>SUM(E472+E474+E476)</f>
        <v>29017.9</v>
      </c>
    </row>
    <row r="472" spans="1:5" ht="75" x14ac:dyDescent="0.25">
      <c r="A472" s="12" t="s">
        <v>19</v>
      </c>
      <c r="B472" s="31">
        <v>5910172972</v>
      </c>
      <c r="C472" s="6">
        <v>100</v>
      </c>
      <c r="D472" s="10"/>
      <c r="E472" s="11">
        <f>SUM(E473)</f>
        <v>14050</v>
      </c>
    </row>
    <row r="473" spans="1:5" ht="30" x14ac:dyDescent="0.25">
      <c r="A473" s="12" t="s">
        <v>132</v>
      </c>
      <c r="B473" s="31">
        <v>5910172972</v>
      </c>
      <c r="C473" s="6">
        <v>100</v>
      </c>
      <c r="D473" s="10" t="s">
        <v>133</v>
      </c>
      <c r="E473" s="11">
        <f>SUM('[1]7'!G737)</f>
        <v>14050</v>
      </c>
    </row>
    <row r="474" spans="1:5" ht="75" x14ac:dyDescent="0.25">
      <c r="A474" s="12" t="s">
        <v>19</v>
      </c>
      <c r="B474" s="31">
        <v>5910172972</v>
      </c>
      <c r="C474" s="6">
        <v>100</v>
      </c>
      <c r="D474" s="10"/>
      <c r="E474" s="11">
        <f>SUM(E475)</f>
        <v>7421</v>
      </c>
    </row>
    <row r="475" spans="1:5" x14ac:dyDescent="0.25">
      <c r="A475" s="12" t="s">
        <v>96</v>
      </c>
      <c r="B475" s="31">
        <v>5910172972</v>
      </c>
      <c r="C475" s="6">
        <v>100</v>
      </c>
      <c r="D475" s="10" t="s">
        <v>135</v>
      </c>
      <c r="E475" s="11">
        <f>SUM('[1]7'!G621)</f>
        <v>7421</v>
      </c>
    </row>
    <row r="476" spans="1:5" ht="75" x14ac:dyDescent="0.25">
      <c r="A476" s="12" t="s">
        <v>19</v>
      </c>
      <c r="B476" s="31">
        <v>5910172972</v>
      </c>
      <c r="C476" s="6">
        <v>100</v>
      </c>
      <c r="D476" s="10"/>
      <c r="E476" s="11">
        <f>SUM(E477)</f>
        <v>7546.9</v>
      </c>
    </row>
    <row r="477" spans="1:5" x14ac:dyDescent="0.25">
      <c r="A477" s="12" t="s">
        <v>96</v>
      </c>
      <c r="B477" s="31">
        <v>5910172972</v>
      </c>
      <c r="C477" s="6">
        <v>100</v>
      </c>
      <c r="D477" s="10" t="s">
        <v>97</v>
      </c>
      <c r="E477" s="11">
        <f>SUM('[1]7'!G663)</f>
        <v>7546.9</v>
      </c>
    </row>
    <row r="478" spans="1:5" x14ac:dyDescent="0.25">
      <c r="A478" s="13" t="s">
        <v>364</v>
      </c>
      <c r="B478" s="31">
        <v>5910100059</v>
      </c>
      <c r="C478" s="6"/>
      <c r="D478" s="10"/>
      <c r="E478" s="11">
        <f>E479</f>
        <v>51</v>
      </c>
    </row>
    <row r="479" spans="1:5" ht="30" x14ac:dyDescent="0.25">
      <c r="A479" s="13" t="s">
        <v>35</v>
      </c>
      <c r="B479" s="31">
        <v>5910100059</v>
      </c>
      <c r="C479" s="6">
        <v>200</v>
      </c>
      <c r="D479" s="10"/>
      <c r="E479" s="11">
        <f>E480</f>
        <v>51</v>
      </c>
    </row>
    <row r="480" spans="1:5" x14ac:dyDescent="0.25">
      <c r="A480" s="12" t="s">
        <v>96</v>
      </c>
      <c r="B480" s="31">
        <v>5910100059</v>
      </c>
      <c r="C480" s="6">
        <v>200</v>
      </c>
      <c r="D480" s="10" t="s">
        <v>97</v>
      </c>
      <c r="E480" s="11">
        <f>SUM('[1]7'!G874)</f>
        <v>51</v>
      </c>
    </row>
    <row r="481" spans="1:5" ht="30" x14ac:dyDescent="0.25">
      <c r="A481" s="13" t="s">
        <v>365</v>
      </c>
      <c r="B481" s="31">
        <v>5910100060</v>
      </c>
      <c r="C481" s="6"/>
      <c r="D481" s="10"/>
      <c r="E481" s="11">
        <f>E482</f>
        <v>1935</v>
      </c>
    </row>
    <row r="482" spans="1:5" ht="30" x14ac:dyDescent="0.25">
      <c r="A482" s="13" t="s">
        <v>35</v>
      </c>
      <c r="B482" s="31">
        <v>5910100060</v>
      </c>
      <c r="C482" s="6">
        <v>200</v>
      </c>
      <c r="D482" s="10"/>
      <c r="E482" s="11">
        <f>E483</f>
        <v>1935</v>
      </c>
    </row>
    <row r="483" spans="1:5" x14ac:dyDescent="0.25">
      <c r="A483" s="12" t="s">
        <v>96</v>
      </c>
      <c r="B483" s="31">
        <v>5910100060</v>
      </c>
      <c r="C483" s="6">
        <v>200</v>
      </c>
      <c r="D483" s="10" t="s">
        <v>97</v>
      </c>
      <c r="E483" s="11">
        <f>SUM('[1]7'!G668)</f>
        <v>1935</v>
      </c>
    </row>
    <row r="484" spans="1:5" ht="45" x14ac:dyDescent="0.25">
      <c r="A484" s="12" t="s">
        <v>366</v>
      </c>
      <c r="B484" s="31">
        <v>5920000000</v>
      </c>
      <c r="C484" s="6"/>
      <c r="D484" s="10"/>
      <c r="E484" s="11">
        <f>E486+E489</f>
        <v>68256</v>
      </c>
    </row>
    <row r="485" spans="1:5" ht="75" x14ac:dyDescent="0.25">
      <c r="A485" s="12" t="s">
        <v>367</v>
      </c>
      <c r="B485" s="31">
        <v>5920100000</v>
      </c>
      <c r="C485" s="6"/>
      <c r="D485" s="10"/>
      <c r="E485" s="11">
        <f>SUM(E486+E489)</f>
        <v>68256</v>
      </c>
    </row>
    <row r="486" spans="1:5" ht="45" x14ac:dyDescent="0.25">
      <c r="A486" s="12" t="s">
        <v>368</v>
      </c>
      <c r="B486" s="31">
        <v>5920121601</v>
      </c>
      <c r="C486" s="6"/>
      <c r="D486" s="10"/>
      <c r="E486" s="11">
        <f>E487</f>
        <v>11049.5</v>
      </c>
    </row>
    <row r="487" spans="1:5" x14ac:dyDescent="0.25">
      <c r="A487" s="13" t="s">
        <v>140</v>
      </c>
      <c r="B487" s="31">
        <v>5920121601</v>
      </c>
      <c r="C487" s="6">
        <v>500</v>
      </c>
      <c r="D487" s="10"/>
      <c r="E487" s="11">
        <f>SUM(E488)</f>
        <v>11049.5</v>
      </c>
    </row>
    <row r="488" spans="1:5" ht="45" x14ac:dyDescent="0.25">
      <c r="A488" s="13" t="s">
        <v>141</v>
      </c>
      <c r="B488" s="31">
        <v>5920121601</v>
      </c>
      <c r="C488" s="6">
        <v>500</v>
      </c>
      <c r="D488" s="10" t="s">
        <v>142</v>
      </c>
      <c r="E488" s="11">
        <f>SUM('[1]7'!G703)</f>
        <v>11049.5</v>
      </c>
    </row>
    <row r="489" spans="1:5" ht="75" x14ac:dyDescent="0.25">
      <c r="A489" s="13" t="s">
        <v>278</v>
      </c>
      <c r="B489" s="31">
        <v>5920173200</v>
      </c>
      <c r="C489" s="6"/>
      <c r="D489" s="10"/>
      <c r="E489" s="11">
        <f>E492+E490</f>
        <v>57206.5</v>
      </c>
    </row>
    <row r="490" spans="1:5" ht="75" x14ac:dyDescent="0.25">
      <c r="A490" s="13" t="s">
        <v>19</v>
      </c>
      <c r="B490" s="31">
        <v>5920173200</v>
      </c>
      <c r="C490" s="6">
        <v>100</v>
      </c>
      <c r="D490" s="10"/>
      <c r="E490" s="11">
        <f>SUM(E491)</f>
        <v>18.600000000000001</v>
      </c>
    </row>
    <row r="491" spans="1:5" x14ac:dyDescent="0.25">
      <c r="A491" s="12" t="s">
        <v>96</v>
      </c>
      <c r="B491" s="31">
        <v>5920173200</v>
      </c>
      <c r="C491" s="6">
        <v>100</v>
      </c>
      <c r="D491" s="10"/>
      <c r="E491" s="11">
        <f>SUM('[1]7'!G628)</f>
        <v>18.600000000000001</v>
      </c>
    </row>
    <row r="492" spans="1:5" x14ac:dyDescent="0.25">
      <c r="A492" s="13" t="s">
        <v>140</v>
      </c>
      <c r="B492" s="31">
        <v>5920173200</v>
      </c>
      <c r="C492" s="6">
        <v>500</v>
      </c>
      <c r="D492" s="10"/>
      <c r="E492" s="11">
        <f>E493</f>
        <v>57187.9</v>
      </c>
    </row>
    <row r="493" spans="1:5" ht="45" x14ac:dyDescent="0.25">
      <c r="A493" s="13" t="s">
        <v>141</v>
      </c>
      <c r="B493" s="31">
        <v>5920173200</v>
      </c>
      <c r="C493" s="6">
        <v>500</v>
      </c>
      <c r="D493" s="10" t="s">
        <v>142</v>
      </c>
      <c r="E493" s="11">
        <f>SUM('[1]7'!G707)</f>
        <v>57187.9</v>
      </c>
    </row>
    <row r="494" spans="1:5" ht="60" x14ac:dyDescent="0.25">
      <c r="A494" s="12" t="s">
        <v>369</v>
      </c>
      <c r="B494" s="31">
        <v>5930000000</v>
      </c>
      <c r="C494" s="6"/>
      <c r="D494" s="10"/>
      <c r="E494" s="11">
        <f>E495</f>
        <v>6.1</v>
      </c>
    </row>
    <row r="495" spans="1:5" ht="45" x14ac:dyDescent="0.25">
      <c r="A495" s="13" t="s">
        <v>194</v>
      </c>
      <c r="B495" s="31">
        <v>5930100000</v>
      </c>
      <c r="C495" s="6"/>
      <c r="D495" s="10"/>
      <c r="E495" s="11">
        <f>E497</f>
        <v>6.1</v>
      </c>
    </row>
    <row r="496" spans="1:5" ht="30" x14ac:dyDescent="0.25">
      <c r="A496" s="13" t="s">
        <v>279</v>
      </c>
      <c r="B496" s="6">
        <v>5930121603</v>
      </c>
      <c r="C496" s="6"/>
      <c r="D496" s="10"/>
      <c r="E496" s="11">
        <f>SUM(E497)</f>
        <v>6.1</v>
      </c>
    </row>
    <row r="497" spans="1:5" ht="30" x14ac:dyDescent="0.25">
      <c r="A497" s="13" t="s">
        <v>193</v>
      </c>
      <c r="B497" s="6">
        <v>5930121603</v>
      </c>
      <c r="C497" s="6">
        <v>700</v>
      </c>
      <c r="D497" s="10"/>
      <c r="E497" s="11">
        <f>E498</f>
        <v>6.1</v>
      </c>
    </row>
    <row r="498" spans="1:5" ht="30" x14ac:dyDescent="0.25">
      <c r="A498" s="13" t="s">
        <v>293</v>
      </c>
      <c r="B498" s="6">
        <v>5930121603</v>
      </c>
      <c r="C498" s="6">
        <v>700</v>
      </c>
      <c r="D498" s="10" t="s">
        <v>195</v>
      </c>
      <c r="E498" s="11">
        <f>SUM('[1]7'!G695)</f>
        <v>6.1</v>
      </c>
    </row>
    <row r="499" spans="1:5" ht="45" x14ac:dyDescent="0.25">
      <c r="A499" s="12" t="s">
        <v>370</v>
      </c>
      <c r="B499" s="34" t="s">
        <v>143</v>
      </c>
      <c r="C499" s="6"/>
      <c r="D499" s="10"/>
      <c r="E499" s="11">
        <f>E513+E501+E504+E507+E510</f>
        <v>5701.1</v>
      </c>
    </row>
    <row r="500" spans="1:5" ht="75" x14ac:dyDescent="0.25">
      <c r="A500" s="12" t="s">
        <v>280</v>
      </c>
      <c r="B500" s="10">
        <v>6000100000</v>
      </c>
      <c r="C500" s="6"/>
      <c r="D500" s="10"/>
      <c r="E500" s="11">
        <f>SUM(E501+E504+E507+E510+E513)</f>
        <v>5701.1</v>
      </c>
    </row>
    <row r="501" spans="1:5" ht="45" x14ac:dyDescent="0.25">
      <c r="A501" s="18" t="s">
        <v>371</v>
      </c>
      <c r="B501" s="34" t="s">
        <v>144</v>
      </c>
      <c r="C501" s="6"/>
      <c r="D501" s="10"/>
      <c r="E501" s="11">
        <f>SUM(E502)</f>
        <v>259.7</v>
      </c>
    </row>
    <row r="502" spans="1:5" ht="30" x14ac:dyDescent="0.25">
      <c r="A502" s="13" t="s">
        <v>35</v>
      </c>
      <c r="B502" s="34" t="s">
        <v>144</v>
      </c>
      <c r="C502" s="6">
        <v>200</v>
      </c>
      <c r="D502" s="10"/>
      <c r="E502" s="11">
        <f>SUM(E503)</f>
        <v>259.7</v>
      </c>
    </row>
    <row r="503" spans="1:5" x14ac:dyDescent="0.25">
      <c r="A503" s="12" t="s">
        <v>96</v>
      </c>
      <c r="B503" s="34" t="s">
        <v>144</v>
      </c>
      <c r="C503" s="10" t="s">
        <v>21</v>
      </c>
      <c r="D503" s="10" t="s">
        <v>97</v>
      </c>
      <c r="E503" s="11">
        <f>SUM('[1]7'!G880)</f>
        <v>259.7</v>
      </c>
    </row>
    <row r="504" spans="1:5" x14ac:dyDescent="0.25">
      <c r="A504" s="18" t="s">
        <v>281</v>
      </c>
      <c r="B504" s="31">
        <v>6000100062</v>
      </c>
      <c r="C504" s="10"/>
      <c r="D504" s="10"/>
      <c r="E504" s="11">
        <f>SUM(E506)</f>
        <v>60</v>
      </c>
    </row>
    <row r="505" spans="1:5" ht="30" x14ac:dyDescent="0.25">
      <c r="A505" s="13" t="s">
        <v>35</v>
      </c>
      <c r="B505" s="31">
        <v>6000100062</v>
      </c>
      <c r="C505" s="10" t="s">
        <v>21</v>
      </c>
      <c r="D505" s="10"/>
      <c r="E505" s="11">
        <f>SUM(E506)</f>
        <v>60</v>
      </c>
    </row>
    <row r="506" spans="1:5" x14ac:dyDescent="0.25">
      <c r="A506" s="12" t="s">
        <v>96</v>
      </c>
      <c r="B506" s="31">
        <v>6000100062</v>
      </c>
      <c r="C506" s="10" t="s">
        <v>21</v>
      </c>
      <c r="D506" s="10" t="s">
        <v>97</v>
      </c>
      <c r="E506" s="11">
        <f>SUM('[1]7'!G884)</f>
        <v>60</v>
      </c>
    </row>
    <row r="507" spans="1:5" ht="30" x14ac:dyDescent="0.25">
      <c r="A507" s="13" t="s">
        <v>282</v>
      </c>
      <c r="B507" s="31">
        <v>6000100063</v>
      </c>
      <c r="C507" s="10"/>
      <c r="D507" s="10"/>
      <c r="E507" s="11">
        <f>SUM(E508)</f>
        <v>132.69999999999999</v>
      </c>
    </row>
    <row r="508" spans="1:5" ht="30" x14ac:dyDescent="0.25">
      <c r="A508" s="13" t="s">
        <v>35</v>
      </c>
      <c r="B508" s="31">
        <v>6000100063</v>
      </c>
      <c r="C508" s="10" t="s">
        <v>21</v>
      </c>
      <c r="D508" s="10"/>
      <c r="E508" s="11">
        <f>SUM(E509)</f>
        <v>132.69999999999999</v>
      </c>
    </row>
    <row r="509" spans="1:5" x14ac:dyDescent="0.25">
      <c r="A509" s="12" t="s">
        <v>96</v>
      </c>
      <c r="B509" s="31">
        <v>6000100063</v>
      </c>
      <c r="C509" s="10" t="s">
        <v>21</v>
      </c>
      <c r="D509" s="10" t="s">
        <v>97</v>
      </c>
      <c r="E509" s="11">
        <f>SUM('[1]7'!G888)</f>
        <v>132.69999999999999</v>
      </c>
    </row>
    <row r="510" spans="1:5" x14ac:dyDescent="0.25">
      <c r="A510" s="18" t="s">
        <v>283</v>
      </c>
      <c r="B510" s="31">
        <v>6000100064</v>
      </c>
      <c r="C510" s="10"/>
      <c r="D510" s="10"/>
      <c r="E510" s="11">
        <f>SUM(E511)</f>
        <v>816.6</v>
      </c>
    </row>
    <row r="511" spans="1:5" ht="30" x14ac:dyDescent="0.25">
      <c r="A511" s="13" t="s">
        <v>35</v>
      </c>
      <c r="B511" s="31">
        <v>6000100064</v>
      </c>
      <c r="C511" s="10" t="s">
        <v>21</v>
      </c>
      <c r="D511" s="10"/>
      <c r="E511" s="11">
        <f>SUM(E512)</f>
        <v>816.6</v>
      </c>
    </row>
    <row r="512" spans="1:5" x14ac:dyDescent="0.25">
      <c r="A512" s="12" t="s">
        <v>96</v>
      </c>
      <c r="B512" s="31">
        <v>6000100064</v>
      </c>
      <c r="C512" s="10" t="s">
        <v>21</v>
      </c>
      <c r="D512" s="10" t="s">
        <v>97</v>
      </c>
      <c r="E512" s="11">
        <f>SUM('[1]7'!G892)</f>
        <v>816.6</v>
      </c>
    </row>
    <row r="513" spans="1:5" ht="45" x14ac:dyDescent="0.25">
      <c r="A513" s="12" t="s">
        <v>284</v>
      </c>
      <c r="B513" s="31">
        <v>6000100065</v>
      </c>
      <c r="C513" s="6"/>
      <c r="D513" s="10"/>
      <c r="E513" s="11">
        <f>E514+E516+E518</f>
        <v>4432.1000000000004</v>
      </c>
    </row>
    <row r="514" spans="1:5" ht="75" x14ac:dyDescent="0.25">
      <c r="A514" s="12" t="s">
        <v>19</v>
      </c>
      <c r="B514" s="31">
        <v>6000100065</v>
      </c>
      <c r="C514" s="6">
        <v>100</v>
      </c>
      <c r="D514" s="10"/>
      <c r="E514" s="11">
        <f>SUM(E515)</f>
        <v>3850.3</v>
      </c>
    </row>
    <row r="515" spans="1:5" x14ac:dyDescent="0.25">
      <c r="A515" s="12" t="s">
        <v>96</v>
      </c>
      <c r="B515" s="31">
        <v>6000100065</v>
      </c>
      <c r="C515" s="6">
        <v>100</v>
      </c>
      <c r="D515" s="10" t="s">
        <v>97</v>
      </c>
      <c r="E515" s="11">
        <f>SUM('[1]7'!G896)</f>
        <v>3850.3</v>
      </c>
    </row>
    <row r="516" spans="1:5" ht="30" x14ac:dyDescent="0.25">
      <c r="A516" s="13" t="s">
        <v>35</v>
      </c>
      <c r="B516" s="31">
        <v>6000100065</v>
      </c>
      <c r="C516" s="6">
        <v>200</v>
      </c>
      <c r="D516" s="10"/>
      <c r="E516" s="11">
        <f>SUM(E517)</f>
        <v>576.1</v>
      </c>
    </row>
    <row r="517" spans="1:5" x14ac:dyDescent="0.25">
      <c r="A517" s="12" t="s">
        <v>96</v>
      </c>
      <c r="B517" s="31">
        <v>6000100065</v>
      </c>
      <c r="C517" s="6">
        <v>200</v>
      </c>
      <c r="D517" s="10" t="s">
        <v>97</v>
      </c>
      <c r="E517" s="11">
        <f>SUM('[1]7'!G900)</f>
        <v>576.1</v>
      </c>
    </row>
    <row r="518" spans="1:5" x14ac:dyDescent="0.25">
      <c r="A518" s="13" t="s">
        <v>145</v>
      </c>
      <c r="B518" s="31">
        <v>6000100065</v>
      </c>
      <c r="C518" s="6">
        <v>800</v>
      </c>
      <c r="D518" s="10"/>
      <c r="E518" s="11">
        <f>SUM(E519)</f>
        <v>5.7</v>
      </c>
    </row>
    <row r="519" spans="1:5" x14ac:dyDescent="0.25">
      <c r="A519" s="12" t="s">
        <v>96</v>
      </c>
      <c r="B519" s="31">
        <v>6000100065</v>
      </c>
      <c r="C519" s="6">
        <v>800</v>
      </c>
      <c r="D519" s="10" t="s">
        <v>97</v>
      </c>
      <c r="E519" s="11">
        <f>SUM('[1]7'!G904)</f>
        <v>5.7</v>
      </c>
    </row>
    <row r="520" spans="1:5" x14ac:dyDescent="0.25">
      <c r="A520" s="12" t="s">
        <v>146</v>
      </c>
      <c r="B520" s="10" t="s">
        <v>147</v>
      </c>
      <c r="C520" s="6"/>
      <c r="D520" s="10"/>
      <c r="E520" s="14">
        <f>E521+E628</f>
        <v>21526</v>
      </c>
    </row>
    <row r="521" spans="1:5" ht="30" x14ac:dyDescent="0.25">
      <c r="A521" s="12" t="s">
        <v>372</v>
      </c>
      <c r="B521" s="10" t="s">
        <v>373</v>
      </c>
      <c r="C521" s="6"/>
      <c r="D521" s="10"/>
      <c r="E521" s="14">
        <f>E522+E531+E583+E593+E603+E606+E616+E624</f>
        <v>17564.2</v>
      </c>
    </row>
    <row r="522" spans="1:5" ht="30" x14ac:dyDescent="0.25">
      <c r="A522" s="12" t="s">
        <v>374</v>
      </c>
      <c r="B522" s="10" t="s">
        <v>375</v>
      </c>
      <c r="C522" s="6"/>
      <c r="D522" s="10"/>
      <c r="E522" s="14">
        <f>SUM(E523+E526)</f>
        <v>675.6</v>
      </c>
    </row>
    <row r="523" spans="1:5" ht="45" x14ac:dyDescent="0.25">
      <c r="A523" s="12" t="s">
        <v>376</v>
      </c>
      <c r="B523" s="10" t="s">
        <v>148</v>
      </c>
      <c r="C523" s="6"/>
      <c r="D523" s="10"/>
      <c r="E523" s="11">
        <f>E525</f>
        <v>20.6</v>
      </c>
    </row>
    <row r="524" spans="1:5" ht="30" x14ac:dyDescent="0.25">
      <c r="A524" s="13" t="s">
        <v>35</v>
      </c>
      <c r="B524" s="10" t="s">
        <v>148</v>
      </c>
      <c r="C524" s="6">
        <v>200</v>
      </c>
      <c r="D524" s="10"/>
      <c r="E524" s="11">
        <f>E525</f>
        <v>20.6</v>
      </c>
    </row>
    <row r="525" spans="1:5" ht="60" x14ac:dyDescent="0.25">
      <c r="A525" s="8" t="s">
        <v>149</v>
      </c>
      <c r="B525" s="10" t="s">
        <v>148</v>
      </c>
      <c r="C525" s="6">
        <v>200</v>
      </c>
      <c r="D525" s="10" t="s">
        <v>138</v>
      </c>
      <c r="E525" s="11">
        <f>SUM('[1]7'!G1141)</f>
        <v>20.6</v>
      </c>
    </row>
    <row r="526" spans="1:5" ht="30" x14ac:dyDescent="0.25">
      <c r="A526" s="12" t="s">
        <v>377</v>
      </c>
      <c r="B526" s="10" t="s">
        <v>150</v>
      </c>
      <c r="C526" s="6"/>
      <c r="D526" s="10"/>
      <c r="E526" s="11">
        <f>E527+E529</f>
        <v>655</v>
      </c>
    </row>
    <row r="527" spans="1:5" ht="60" x14ac:dyDescent="0.25">
      <c r="A527" s="20" t="s">
        <v>151</v>
      </c>
      <c r="B527" s="10" t="s">
        <v>150</v>
      </c>
      <c r="C527" s="6">
        <v>100</v>
      </c>
      <c r="D527" s="10"/>
      <c r="E527" s="11">
        <f>E528</f>
        <v>600</v>
      </c>
    </row>
    <row r="528" spans="1:5" ht="60" x14ac:dyDescent="0.25">
      <c r="A528" s="8" t="s">
        <v>149</v>
      </c>
      <c r="B528" s="10" t="s">
        <v>150</v>
      </c>
      <c r="C528" s="6">
        <v>100</v>
      </c>
      <c r="D528" s="10" t="s">
        <v>138</v>
      </c>
      <c r="E528" s="11">
        <f>SUM('[1]7'!G1145)</f>
        <v>600</v>
      </c>
    </row>
    <row r="529" spans="1:5" ht="30" x14ac:dyDescent="0.25">
      <c r="A529" s="13" t="s">
        <v>35</v>
      </c>
      <c r="B529" s="10" t="s">
        <v>150</v>
      </c>
      <c r="C529" s="6">
        <v>200</v>
      </c>
      <c r="D529" s="10"/>
      <c r="E529" s="11">
        <f>E530</f>
        <v>55</v>
      </c>
    </row>
    <row r="530" spans="1:5" ht="60" x14ac:dyDescent="0.25">
      <c r="A530" s="8" t="s">
        <v>149</v>
      </c>
      <c r="B530" s="10" t="s">
        <v>150</v>
      </c>
      <c r="C530" s="6">
        <v>200</v>
      </c>
      <c r="D530" s="10" t="s">
        <v>138</v>
      </c>
      <c r="E530" s="11">
        <f>SUM('[1]7'!G1149)</f>
        <v>55</v>
      </c>
    </row>
    <row r="531" spans="1:5" x14ac:dyDescent="0.25">
      <c r="A531" s="13" t="s">
        <v>378</v>
      </c>
      <c r="B531" s="10" t="s">
        <v>379</v>
      </c>
      <c r="C531" s="6"/>
      <c r="D531" s="10"/>
      <c r="E531" s="11">
        <f>E532+E541+E544</f>
        <v>12463.9</v>
      </c>
    </row>
    <row r="532" spans="1:5" ht="30" x14ac:dyDescent="0.25">
      <c r="A532" s="12" t="s">
        <v>132</v>
      </c>
      <c r="B532" s="10" t="s">
        <v>152</v>
      </c>
      <c r="C532" s="6"/>
      <c r="D532" s="10"/>
      <c r="E532" s="11">
        <f>E533+E535+E537+E539</f>
        <v>7913.7</v>
      </c>
    </row>
    <row r="533" spans="1:5" ht="60" x14ac:dyDescent="0.25">
      <c r="A533" s="20" t="s">
        <v>151</v>
      </c>
      <c r="B533" s="10" t="s">
        <v>152</v>
      </c>
      <c r="C533" s="6">
        <v>100</v>
      </c>
      <c r="D533" s="10"/>
      <c r="E533" s="11">
        <f>SUM(E534)</f>
        <v>33</v>
      </c>
    </row>
    <row r="534" spans="1:5" ht="60" x14ac:dyDescent="0.25">
      <c r="A534" s="12" t="s">
        <v>153</v>
      </c>
      <c r="B534" s="10" t="s">
        <v>152</v>
      </c>
      <c r="C534" s="6">
        <v>100</v>
      </c>
      <c r="D534" s="10" t="s">
        <v>133</v>
      </c>
      <c r="E534" s="11">
        <f>SUM('[1]7'!G745)</f>
        <v>33</v>
      </c>
    </row>
    <row r="535" spans="1:5" ht="30" x14ac:dyDescent="0.25">
      <c r="A535" s="13" t="s">
        <v>35</v>
      </c>
      <c r="B535" s="10" t="s">
        <v>152</v>
      </c>
      <c r="C535" s="6">
        <v>200</v>
      </c>
      <c r="D535" s="10"/>
      <c r="E535" s="11">
        <f>E536</f>
        <v>5943.7</v>
      </c>
    </row>
    <row r="536" spans="1:5" ht="60" x14ac:dyDescent="0.25">
      <c r="A536" s="8" t="s">
        <v>153</v>
      </c>
      <c r="B536" s="10" t="s">
        <v>152</v>
      </c>
      <c r="C536" s="6">
        <v>200</v>
      </c>
      <c r="D536" s="10" t="s">
        <v>133</v>
      </c>
      <c r="E536" s="11">
        <f>SUM('[1]7'!G748)</f>
        <v>5943.7</v>
      </c>
    </row>
    <row r="537" spans="1:5" x14ac:dyDescent="0.25">
      <c r="A537" s="8" t="s">
        <v>22</v>
      </c>
      <c r="B537" s="10" t="s">
        <v>152</v>
      </c>
      <c r="C537" s="6" t="s">
        <v>154</v>
      </c>
      <c r="D537" s="10"/>
      <c r="E537" s="11">
        <f>E538</f>
        <v>1839.3</v>
      </c>
    </row>
    <row r="538" spans="1:5" ht="60" x14ac:dyDescent="0.25">
      <c r="A538" s="8" t="s">
        <v>153</v>
      </c>
      <c r="B538" s="10" t="s">
        <v>152</v>
      </c>
      <c r="C538" s="6" t="s">
        <v>154</v>
      </c>
      <c r="D538" s="10" t="s">
        <v>133</v>
      </c>
      <c r="E538" s="11">
        <f>SUM('[1]7'!G753)</f>
        <v>1839.3</v>
      </c>
    </row>
    <row r="539" spans="1:5" ht="30" x14ac:dyDescent="0.25">
      <c r="A539" s="13" t="s">
        <v>35</v>
      </c>
      <c r="B539" s="10" t="s">
        <v>152</v>
      </c>
      <c r="C539" s="6">
        <v>200</v>
      </c>
      <c r="D539" s="10"/>
      <c r="E539" s="11">
        <f>E540</f>
        <v>97.7</v>
      </c>
    </row>
    <row r="540" spans="1:5" ht="30" x14ac:dyDescent="0.25">
      <c r="A540" s="8" t="s">
        <v>12</v>
      </c>
      <c r="B540" s="10" t="s">
        <v>152</v>
      </c>
      <c r="C540" s="6">
        <v>200</v>
      </c>
      <c r="D540" s="10" t="s">
        <v>13</v>
      </c>
      <c r="E540" s="11">
        <f>SUM('[1]7'!G975)</f>
        <v>97.7</v>
      </c>
    </row>
    <row r="541" spans="1:5" ht="45" x14ac:dyDescent="0.25">
      <c r="A541" s="13" t="s">
        <v>155</v>
      </c>
      <c r="B541" s="17" t="s">
        <v>156</v>
      </c>
      <c r="C541" s="6"/>
      <c r="D541" s="10"/>
      <c r="E541" s="11">
        <f>E542</f>
        <v>16.899999999999999</v>
      </c>
    </row>
    <row r="542" spans="1:5" ht="30" x14ac:dyDescent="0.25">
      <c r="A542" s="13" t="s">
        <v>35</v>
      </c>
      <c r="B542" s="17" t="s">
        <v>156</v>
      </c>
      <c r="C542" s="6">
        <v>200</v>
      </c>
      <c r="D542" s="10"/>
      <c r="E542" s="11">
        <f>E543</f>
        <v>16.899999999999999</v>
      </c>
    </row>
    <row r="543" spans="1:5" x14ac:dyDescent="0.25">
      <c r="A543" s="12" t="s">
        <v>157</v>
      </c>
      <c r="B543" s="17" t="s">
        <v>156</v>
      </c>
      <c r="C543" s="6">
        <v>200</v>
      </c>
      <c r="D543" s="10" t="s">
        <v>158</v>
      </c>
      <c r="E543" s="11">
        <f>SUM('[1]7'!G762)</f>
        <v>16.899999999999999</v>
      </c>
    </row>
    <row r="544" spans="1:5" x14ac:dyDescent="0.25">
      <c r="A544" s="13" t="s">
        <v>166</v>
      </c>
      <c r="B544" s="17"/>
      <c r="C544" s="6"/>
      <c r="D544" s="10"/>
      <c r="E544" s="11">
        <f>E546+E555+E560+E565+E572+E575+E580</f>
        <v>4533.3</v>
      </c>
    </row>
    <row r="545" spans="1:5" x14ac:dyDescent="0.25">
      <c r="A545" s="13" t="s">
        <v>378</v>
      </c>
      <c r="B545" s="10" t="s">
        <v>379</v>
      </c>
      <c r="C545" s="6"/>
      <c r="D545" s="10"/>
      <c r="E545" s="11">
        <f>SUM(E546+E555+E560+E565+E572+E575+E580)</f>
        <v>4533.3</v>
      </c>
    </row>
    <row r="546" spans="1:5" ht="45" x14ac:dyDescent="0.25">
      <c r="A546" s="20" t="s">
        <v>297</v>
      </c>
      <c r="B546" s="17" t="s">
        <v>167</v>
      </c>
      <c r="C546" s="6"/>
      <c r="D546" s="10"/>
      <c r="E546" s="11">
        <f>E547+E549+E551+E553</f>
        <v>833.59999999999991</v>
      </c>
    </row>
    <row r="547" spans="1:5" ht="60" x14ac:dyDescent="0.25">
      <c r="A547" s="20" t="s">
        <v>151</v>
      </c>
      <c r="B547" s="17" t="s">
        <v>167</v>
      </c>
      <c r="C547" s="6">
        <v>100</v>
      </c>
      <c r="D547" s="10"/>
      <c r="E547" s="11">
        <f>E548</f>
        <v>396.9</v>
      </c>
    </row>
    <row r="548" spans="1:5" x14ac:dyDescent="0.25">
      <c r="A548" s="8" t="s">
        <v>168</v>
      </c>
      <c r="B548" s="17" t="s">
        <v>167</v>
      </c>
      <c r="C548" s="6">
        <v>100</v>
      </c>
      <c r="D548" s="10" t="s">
        <v>169</v>
      </c>
      <c r="E548" s="11">
        <f>SUM('[1]7'!G1070)</f>
        <v>396.9</v>
      </c>
    </row>
    <row r="549" spans="1:5" ht="30" x14ac:dyDescent="0.25">
      <c r="A549" s="13" t="s">
        <v>35</v>
      </c>
      <c r="B549" s="17" t="s">
        <v>167</v>
      </c>
      <c r="C549" s="6">
        <v>200</v>
      </c>
      <c r="D549" s="10"/>
      <c r="E549" s="11">
        <f>E550</f>
        <v>18.8</v>
      </c>
    </row>
    <row r="550" spans="1:5" x14ac:dyDescent="0.25">
      <c r="A550" s="8" t="s">
        <v>170</v>
      </c>
      <c r="B550" s="17" t="s">
        <v>167</v>
      </c>
      <c r="C550" s="6">
        <v>200</v>
      </c>
      <c r="D550" s="10" t="s">
        <v>169</v>
      </c>
      <c r="E550" s="11">
        <f>SUM('[1]7'!G1074)</f>
        <v>18.8</v>
      </c>
    </row>
    <row r="551" spans="1:5" ht="30" x14ac:dyDescent="0.25">
      <c r="A551" s="13" t="s">
        <v>35</v>
      </c>
      <c r="B551" s="17" t="s">
        <v>167</v>
      </c>
      <c r="C551" s="6">
        <v>200</v>
      </c>
      <c r="D551" s="10"/>
      <c r="E551" s="11">
        <f>SUM(E552)</f>
        <v>7.9</v>
      </c>
    </row>
    <row r="552" spans="1:5" x14ac:dyDescent="0.25">
      <c r="A552" s="8" t="s">
        <v>170</v>
      </c>
      <c r="B552" s="17" t="s">
        <v>167</v>
      </c>
      <c r="C552" s="6">
        <v>200</v>
      </c>
      <c r="D552" s="10" t="s">
        <v>171</v>
      </c>
      <c r="E552" s="11">
        <f>SUM('[1]7'!G1059)</f>
        <v>7.9</v>
      </c>
    </row>
    <row r="553" spans="1:5" x14ac:dyDescent="0.25">
      <c r="A553" s="8" t="s">
        <v>172</v>
      </c>
      <c r="B553" s="17" t="s">
        <v>167</v>
      </c>
      <c r="C553" s="6">
        <v>300</v>
      </c>
      <c r="D553" s="10"/>
      <c r="E553" s="11">
        <f>E554</f>
        <v>410</v>
      </c>
    </row>
    <row r="554" spans="1:5" x14ac:dyDescent="0.25">
      <c r="A554" s="8" t="s">
        <v>170</v>
      </c>
      <c r="B554" s="17" t="s">
        <v>167</v>
      </c>
      <c r="C554" s="6">
        <v>300</v>
      </c>
      <c r="D554" s="10" t="s">
        <v>171</v>
      </c>
      <c r="E554" s="11">
        <f>SUM('[1]7'!G1062)</f>
        <v>410</v>
      </c>
    </row>
    <row r="555" spans="1:5" ht="75" x14ac:dyDescent="0.25">
      <c r="A555" s="20" t="s">
        <v>385</v>
      </c>
      <c r="B555" s="17" t="s">
        <v>173</v>
      </c>
      <c r="C555" s="6"/>
      <c r="D555" s="10"/>
      <c r="E555" s="11">
        <f>E556+E558</f>
        <v>872.80000000000007</v>
      </c>
    </row>
    <row r="556" spans="1:5" ht="60" x14ac:dyDescent="0.25">
      <c r="A556" s="20" t="s">
        <v>151</v>
      </c>
      <c r="B556" s="17" t="s">
        <v>173</v>
      </c>
      <c r="C556" s="6">
        <v>100</v>
      </c>
      <c r="D556" s="10"/>
      <c r="E556" s="11">
        <f>E557</f>
        <v>800.2</v>
      </c>
    </row>
    <row r="557" spans="1:5" x14ac:dyDescent="0.25">
      <c r="A557" s="8" t="s">
        <v>168</v>
      </c>
      <c r="B557" s="17" t="s">
        <v>173</v>
      </c>
      <c r="C557" s="6">
        <v>100</v>
      </c>
      <c r="D557" s="10" t="s">
        <v>169</v>
      </c>
      <c r="E557" s="11">
        <f>SUM('[1]7'!G1078)</f>
        <v>800.2</v>
      </c>
    </row>
    <row r="558" spans="1:5" ht="30" x14ac:dyDescent="0.25">
      <c r="A558" s="13" t="s">
        <v>35</v>
      </c>
      <c r="B558" s="17" t="s">
        <v>173</v>
      </c>
      <c r="C558" s="6">
        <v>200</v>
      </c>
      <c r="D558" s="10"/>
      <c r="E558" s="11">
        <f>E559</f>
        <v>72.600000000000009</v>
      </c>
    </row>
    <row r="559" spans="1:5" x14ac:dyDescent="0.25">
      <c r="A559" s="8" t="s">
        <v>168</v>
      </c>
      <c r="B559" s="17" t="s">
        <v>173</v>
      </c>
      <c r="C559" s="6">
        <v>200</v>
      </c>
      <c r="D559" s="10" t="s">
        <v>169</v>
      </c>
      <c r="E559" s="11">
        <f>SUM('[1]7'!G1083)</f>
        <v>72.600000000000009</v>
      </c>
    </row>
    <row r="560" spans="1:5" ht="60" x14ac:dyDescent="0.25">
      <c r="A560" s="12" t="s">
        <v>386</v>
      </c>
      <c r="B560" s="10" t="s">
        <v>174</v>
      </c>
      <c r="C560" s="6"/>
      <c r="D560" s="10"/>
      <c r="E560" s="11">
        <f>E561+E563</f>
        <v>707.5</v>
      </c>
    </row>
    <row r="561" spans="1:5" ht="60" x14ac:dyDescent="0.25">
      <c r="A561" s="20" t="s">
        <v>151</v>
      </c>
      <c r="B561" s="10" t="s">
        <v>174</v>
      </c>
      <c r="C561" s="6" t="s">
        <v>20</v>
      </c>
      <c r="D561" s="10"/>
      <c r="E561" s="11">
        <f>E562</f>
        <v>613.79999999999995</v>
      </c>
    </row>
    <row r="562" spans="1:5" x14ac:dyDescent="0.25">
      <c r="A562" s="8" t="s">
        <v>175</v>
      </c>
      <c r="B562" s="10" t="s">
        <v>174</v>
      </c>
      <c r="C562" s="41">
        <v>100</v>
      </c>
      <c r="D562" s="10" t="s">
        <v>97</v>
      </c>
      <c r="E562" s="11">
        <f>SUM('[1]7'!G777)</f>
        <v>613.79999999999995</v>
      </c>
    </row>
    <row r="563" spans="1:5" ht="30" x14ac:dyDescent="0.25">
      <c r="A563" s="13" t="s">
        <v>35</v>
      </c>
      <c r="B563" s="10" t="s">
        <v>174</v>
      </c>
      <c r="C563" s="6">
        <v>200</v>
      </c>
      <c r="D563" s="10"/>
      <c r="E563" s="11">
        <f>E564</f>
        <v>93.7</v>
      </c>
    </row>
    <row r="564" spans="1:5" x14ac:dyDescent="0.25">
      <c r="A564" s="8" t="s">
        <v>175</v>
      </c>
      <c r="B564" s="10" t="s">
        <v>174</v>
      </c>
      <c r="C564" s="6">
        <v>200</v>
      </c>
      <c r="D564" s="10" t="s">
        <v>97</v>
      </c>
      <c r="E564" s="11">
        <f>SUM('[1]7'!G781)</f>
        <v>93.7</v>
      </c>
    </row>
    <row r="565" spans="1:5" ht="30" x14ac:dyDescent="0.25">
      <c r="A565" s="12" t="s">
        <v>387</v>
      </c>
      <c r="B565" s="10" t="s">
        <v>176</v>
      </c>
      <c r="C565" s="6"/>
      <c r="D565" s="10"/>
      <c r="E565" s="11">
        <f>E566+E568+E570</f>
        <v>791.3</v>
      </c>
    </row>
    <row r="566" spans="1:5" ht="60" x14ac:dyDescent="0.25">
      <c r="A566" s="20" t="s">
        <v>151</v>
      </c>
      <c r="B566" s="10" t="s">
        <v>176</v>
      </c>
      <c r="C566" s="6" t="s">
        <v>20</v>
      </c>
      <c r="D566" s="10"/>
      <c r="E566" s="11">
        <f>E567</f>
        <v>758</v>
      </c>
    </row>
    <row r="567" spans="1:5" x14ac:dyDescent="0.25">
      <c r="A567" s="8" t="s">
        <v>175</v>
      </c>
      <c r="B567" s="10" t="s">
        <v>176</v>
      </c>
      <c r="C567" s="6" t="s">
        <v>20</v>
      </c>
      <c r="D567" s="10" t="s">
        <v>97</v>
      </c>
      <c r="E567" s="11">
        <f>SUM('[1]7'!G787)</f>
        <v>758</v>
      </c>
    </row>
    <row r="568" spans="1:5" ht="30" x14ac:dyDescent="0.25">
      <c r="A568" s="13" t="s">
        <v>35</v>
      </c>
      <c r="B568" s="10" t="s">
        <v>176</v>
      </c>
      <c r="C568" s="6">
        <v>200</v>
      </c>
      <c r="D568" s="10"/>
      <c r="E568" s="11">
        <f>E569</f>
        <v>31.800000000000004</v>
      </c>
    </row>
    <row r="569" spans="1:5" x14ac:dyDescent="0.25">
      <c r="A569" s="8" t="s">
        <v>175</v>
      </c>
      <c r="B569" s="10" t="s">
        <v>176</v>
      </c>
      <c r="C569" s="6">
        <v>200</v>
      </c>
      <c r="D569" s="10" t="s">
        <v>97</v>
      </c>
      <c r="E569" s="11">
        <f>SUM('[1]7'!G792)</f>
        <v>31.800000000000004</v>
      </c>
    </row>
    <row r="570" spans="1:5" ht="30" x14ac:dyDescent="0.25">
      <c r="A570" s="13" t="s">
        <v>35</v>
      </c>
      <c r="B570" s="10" t="s">
        <v>176</v>
      </c>
      <c r="C570" s="6">
        <v>200</v>
      </c>
      <c r="D570" s="10"/>
      <c r="E570" s="11">
        <f>SUM(E571)</f>
        <v>1.5</v>
      </c>
    </row>
    <row r="571" spans="1:5" ht="30" x14ac:dyDescent="0.25">
      <c r="A571" s="8" t="s">
        <v>12</v>
      </c>
      <c r="B571" s="10" t="s">
        <v>176</v>
      </c>
      <c r="C571" s="6">
        <v>200</v>
      </c>
      <c r="D571" s="10" t="s">
        <v>13</v>
      </c>
      <c r="E571" s="11">
        <f>SUM('[1]7'!G983)</f>
        <v>1.5</v>
      </c>
    </row>
    <row r="572" spans="1:5" ht="75" x14ac:dyDescent="0.25">
      <c r="A572" s="13" t="s">
        <v>287</v>
      </c>
      <c r="B572" s="10" t="s">
        <v>177</v>
      </c>
      <c r="C572" s="6"/>
      <c r="D572" s="10"/>
      <c r="E572" s="11">
        <f>E573</f>
        <v>464.8</v>
      </c>
    </row>
    <row r="573" spans="1:5" ht="30" x14ac:dyDescent="0.25">
      <c r="A573" s="13" t="s">
        <v>35</v>
      </c>
      <c r="B573" s="10" t="s">
        <v>177</v>
      </c>
      <c r="C573" s="6">
        <v>200</v>
      </c>
      <c r="D573" s="10"/>
      <c r="E573" s="11">
        <f>E574</f>
        <v>464.8</v>
      </c>
    </row>
    <row r="574" spans="1:5" ht="30" x14ac:dyDescent="0.25">
      <c r="A574" s="12" t="s">
        <v>116</v>
      </c>
      <c r="B574" s="10" t="s">
        <v>177</v>
      </c>
      <c r="C574" s="6">
        <v>200</v>
      </c>
      <c r="D574" s="10" t="s">
        <v>117</v>
      </c>
      <c r="E574" s="11">
        <f>SUM('[1]7'!G966)</f>
        <v>464.8</v>
      </c>
    </row>
    <row r="575" spans="1:5" ht="45" x14ac:dyDescent="0.25">
      <c r="A575" s="12" t="s">
        <v>388</v>
      </c>
      <c r="B575" s="10" t="s">
        <v>178</v>
      </c>
      <c r="C575" s="6"/>
      <c r="D575" s="10"/>
      <c r="E575" s="11">
        <f>E576+E578</f>
        <v>862.6</v>
      </c>
    </row>
    <row r="576" spans="1:5" ht="60" x14ac:dyDescent="0.25">
      <c r="A576" s="20" t="s">
        <v>151</v>
      </c>
      <c r="B576" s="10" t="s">
        <v>178</v>
      </c>
      <c r="C576" s="6">
        <v>100</v>
      </c>
      <c r="D576" s="10"/>
      <c r="E576" s="11">
        <f>E577</f>
        <v>793.5</v>
      </c>
    </row>
    <row r="577" spans="1:5" x14ac:dyDescent="0.25">
      <c r="A577" s="8" t="s">
        <v>175</v>
      </c>
      <c r="B577" s="10" t="s">
        <v>178</v>
      </c>
      <c r="C577" s="6">
        <v>100</v>
      </c>
      <c r="D577" s="10" t="s">
        <v>97</v>
      </c>
      <c r="E577" s="11">
        <f>SUM('[1]7'!G798)</f>
        <v>793.5</v>
      </c>
    </row>
    <row r="578" spans="1:5" ht="30" x14ac:dyDescent="0.25">
      <c r="A578" s="8" t="s">
        <v>35</v>
      </c>
      <c r="B578" s="10" t="s">
        <v>178</v>
      </c>
      <c r="C578" s="6">
        <v>200</v>
      </c>
      <c r="D578" s="10"/>
      <c r="E578" s="11">
        <f>E579</f>
        <v>69.099999999999994</v>
      </c>
    </row>
    <row r="579" spans="1:5" x14ac:dyDescent="0.25">
      <c r="A579" s="8" t="s">
        <v>175</v>
      </c>
      <c r="B579" s="10" t="s">
        <v>178</v>
      </c>
      <c r="C579" s="6" t="s">
        <v>21</v>
      </c>
      <c r="D579" s="10" t="s">
        <v>97</v>
      </c>
      <c r="E579" s="11">
        <f>SUM('[1]7'!G802)</f>
        <v>69.099999999999994</v>
      </c>
    </row>
    <row r="580" spans="1:5" ht="105" x14ac:dyDescent="0.25">
      <c r="A580" s="42" t="s">
        <v>179</v>
      </c>
      <c r="B580" s="10" t="s">
        <v>180</v>
      </c>
      <c r="C580" s="6"/>
      <c r="D580" s="10"/>
      <c r="E580" s="11">
        <f>E581</f>
        <v>0.7</v>
      </c>
    </row>
    <row r="581" spans="1:5" ht="30" x14ac:dyDescent="0.25">
      <c r="A581" s="8" t="s">
        <v>35</v>
      </c>
      <c r="B581" s="10" t="s">
        <v>180</v>
      </c>
      <c r="C581" s="6">
        <v>200</v>
      </c>
      <c r="D581" s="10"/>
      <c r="E581" s="11">
        <f>E582</f>
        <v>0.7</v>
      </c>
    </row>
    <row r="582" spans="1:5" x14ac:dyDescent="0.25">
      <c r="A582" s="8" t="s">
        <v>175</v>
      </c>
      <c r="B582" s="10" t="s">
        <v>180</v>
      </c>
      <c r="C582" s="6">
        <v>200</v>
      </c>
      <c r="D582" s="10" t="s">
        <v>97</v>
      </c>
      <c r="E582" s="11">
        <f>SUM('[1]7'!G807)</f>
        <v>0.7</v>
      </c>
    </row>
    <row r="583" spans="1:5" ht="30" x14ac:dyDescent="0.25">
      <c r="A583" s="12" t="s">
        <v>380</v>
      </c>
      <c r="B583" s="10" t="s">
        <v>381</v>
      </c>
      <c r="C583" s="6"/>
      <c r="D583" s="10"/>
      <c r="E583" s="11">
        <f>SUM(E584)</f>
        <v>755.1</v>
      </c>
    </row>
    <row r="584" spans="1:5" ht="30" x14ac:dyDescent="0.25">
      <c r="A584" s="20" t="s">
        <v>285</v>
      </c>
      <c r="B584" s="10" t="s">
        <v>159</v>
      </c>
      <c r="C584" s="6"/>
      <c r="D584" s="10"/>
      <c r="E584" s="11">
        <f>E585+E587+E589+E591</f>
        <v>755.1</v>
      </c>
    </row>
    <row r="585" spans="1:5" ht="60" x14ac:dyDescent="0.25">
      <c r="A585" s="20" t="s">
        <v>151</v>
      </c>
      <c r="B585" s="10" t="s">
        <v>159</v>
      </c>
      <c r="C585" s="6">
        <v>100</v>
      </c>
      <c r="D585" s="10"/>
      <c r="E585" s="11">
        <f>E586</f>
        <v>10.199999999999999</v>
      </c>
    </row>
    <row r="586" spans="1:5" ht="45" x14ac:dyDescent="0.25">
      <c r="A586" s="8" t="s">
        <v>160</v>
      </c>
      <c r="B586" s="10" t="s">
        <v>159</v>
      </c>
      <c r="C586" s="6">
        <v>100</v>
      </c>
      <c r="D586" s="10" t="s">
        <v>135</v>
      </c>
      <c r="E586" s="11">
        <f>SUM('[1]7'!G602)</f>
        <v>10.199999999999999</v>
      </c>
    </row>
    <row r="587" spans="1:5" ht="30" x14ac:dyDescent="0.25">
      <c r="A587" s="13" t="s">
        <v>35</v>
      </c>
      <c r="B587" s="10" t="s">
        <v>159</v>
      </c>
      <c r="C587" s="6">
        <v>200</v>
      </c>
      <c r="D587" s="10"/>
      <c r="E587" s="11">
        <f>E588</f>
        <v>720.5</v>
      </c>
    </row>
    <row r="588" spans="1:5" ht="45" x14ac:dyDescent="0.25">
      <c r="A588" s="8" t="s">
        <v>160</v>
      </c>
      <c r="B588" s="10" t="s">
        <v>159</v>
      </c>
      <c r="C588" s="6">
        <v>200</v>
      </c>
      <c r="D588" s="10" t="s">
        <v>135</v>
      </c>
      <c r="E588" s="11">
        <f>SUM('[1]7'!G605)</f>
        <v>720.5</v>
      </c>
    </row>
    <row r="589" spans="1:5" x14ac:dyDescent="0.25">
      <c r="A589" s="13" t="s">
        <v>22</v>
      </c>
      <c r="B589" s="10" t="s">
        <v>159</v>
      </c>
      <c r="C589" s="6">
        <v>800</v>
      </c>
      <c r="D589" s="10"/>
      <c r="E589" s="11">
        <f>E590</f>
        <v>5.9</v>
      </c>
    </row>
    <row r="590" spans="1:5" ht="45" x14ac:dyDescent="0.25">
      <c r="A590" s="8" t="s">
        <v>160</v>
      </c>
      <c r="B590" s="10" t="s">
        <v>159</v>
      </c>
      <c r="C590" s="6">
        <v>800</v>
      </c>
      <c r="D590" s="10" t="s">
        <v>135</v>
      </c>
      <c r="E590" s="11">
        <f>SUM('[1]7'!G609)</f>
        <v>5.9</v>
      </c>
    </row>
    <row r="591" spans="1:5" ht="30" x14ac:dyDescent="0.25">
      <c r="A591" s="13" t="s">
        <v>35</v>
      </c>
      <c r="B591" s="10" t="s">
        <v>159</v>
      </c>
      <c r="C591" s="6">
        <v>200</v>
      </c>
      <c r="D591" s="10"/>
      <c r="E591" s="11">
        <f>E592</f>
        <v>18.5</v>
      </c>
    </row>
    <row r="592" spans="1:5" ht="30" x14ac:dyDescent="0.25">
      <c r="A592" s="8" t="s">
        <v>12</v>
      </c>
      <c r="B592" s="10" t="s">
        <v>159</v>
      </c>
      <c r="C592" s="6">
        <v>200</v>
      </c>
      <c r="D592" s="10" t="s">
        <v>13</v>
      </c>
      <c r="E592" s="11">
        <f>SUM('[1]7'!G676)</f>
        <v>18.5</v>
      </c>
    </row>
    <row r="593" spans="1:5" ht="30" x14ac:dyDescent="0.25">
      <c r="A593" s="8" t="s">
        <v>382</v>
      </c>
      <c r="B593" s="10" t="s">
        <v>383</v>
      </c>
      <c r="C593" s="6"/>
      <c r="D593" s="10"/>
      <c r="E593" s="11">
        <f>SUM(E594)</f>
        <v>994</v>
      </c>
    </row>
    <row r="594" spans="1:5" ht="30" x14ac:dyDescent="0.25">
      <c r="A594" s="12" t="s">
        <v>286</v>
      </c>
      <c r="B594" s="10" t="s">
        <v>161</v>
      </c>
      <c r="C594" s="6"/>
      <c r="D594" s="10"/>
      <c r="E594" s="11">
        <f>E595+E597+E599+E601</f>
        <v>994</v>
      </c>
    </row>
    <row r="595" spans="1:5" ht="60" x14ac:dyDescent="0.25">
      <c r="A595" s="20" t="s">
        <v>151</v>
      </c>
      <c r="B595" s="10" t="s">
        <v>161</v>
      </c>
      <c r="C595" s="6">
        <v>100</v>
      </c>
      <c r="D595" s="10"/>
      <c r="E595" s="11">
        <f>E596</f>
        <v>881.4</v>
      </c>
    </row>
    <row r="596" spans="1:5" ht="30" x14ac:dyDescent="0.25">
      <c r="A596" s="20" t="s">
        <v>384</v>
      </c>
      <c r="B596" s="10" t="s">
        <v>161</v>
      </c>
      <c r="C596" s="6">
        <v>100</v>
      </c>
      <c r="D596" s="10" t="s">
        <v>135</v>
      </c>
      <c r="E596" s="11">
        <f>SUM('[1]7'!G1167)</f>
        <v>881.4</v>
      </c>
    </row>
    <row r="597" spans="1:5" ht="30" x14ac:dyDescent="0.25">
      <c r="A597" s="13" t="s">
        <v>35</v>
      </c>
      <c r="B597" s="10" t="s">
        <v>161</v>
      </c>
      <c r="C597" s="6">
        <v>200</v>
      </c>
      <c r="D597" s="10"/>
      <c r="E597" s="11">
        <f>E598</f>
        <v>111.10000000000001</v>
      </c>
    </row>
    <row r="598" spans="1:5" ht="45" x14ac:dyDescent="0.25">
      <c r="A598" s="8" t="s">
        <v>160</v>
      </c>
      <c r="B598" s="10" t="s">
        <v>161</v>
      </c>
      <c r="C598" s="6">
        <v>200</v>
      </c>
      <c r="D598" s="10" t="s">
        <v>135</v>
      </c>
      <c r="E598" s="11">
        <f>SUM('[1]7'!G1172)</f>
        <v>111.10000000000001</v>
      </c>
    </row>
    <row r="599" spans="1:5" x14ac:dyDescent="0.25">
      <c r="A599" s="13" t="s">
        <v>22</v>
      </c>
      <c r="B599" s="10" t="s">
        <v>161</v>
      </c>
      <c r="C599" s="6">
        <v>800</v>
      </c>
      <c r="D599" s="10"/>
      <c r="E599" s="11">
        <f>E600</f>
        <v>0</v>
      </c>
    </row>
    <row r="600" spans="1:5" ht="45" x14ac:dyDescent="0.25">
      <c r="A600" s="8" t="s">
        <v>160</v>
      </c>
      <c r="B600" s="10" t="s">
        <v>161</v>
      </c>
      <c r="C600" s="6">
        <v>800</v>
      </c>
      <c r="D600" s="10" t="s">
        <v>135</v>
      </c>
      <c r="E600" s="11">
        <f>SUM('[1]7'!G1176)</f>
        <v>0</v>
      </c>
    </row>
    <row r="601" spans="1:5" ht="30" x14ac:dyDescent="0.25">
      <c r="A601" s="13" t="s">
        <v>35</v>
      </c>
      <c r="B601" s="10" t="s">
        <v>161</v>
      </c>
      <c r="C601" s="6">
        <v>200</v>
      </c>
      <c r="D601" s="10"/>
      <c r="E601" s="11">
        <f>E602</f>
        <v>1.5</v>
      </c>
    </row>
    <row r="602" spans="1:5" ht="30" x14ac:dyDescent="0.25">
      <c r="A602" s="8" t="s">
        <v>12</v>
      </c>
      <c r="B602" s="10" t="s">
        <v>161</v>
      </c>
      <c r="C602" s="6">
        <v>200</v>
      </c>
      <c r="D602" s="10" t="s">
        <v>13</v>
      </c>
      <c r="E602" s="11">
        <f>SUM('[1]7'!G1192)</f>
        <v>1.5</v>
      </c>
    </row>
    <row r="603" spans="1:5" x14ac:dyDescent="0.25">
      <c r="A603" s="13" t="s">
        <v>162</v>
      </c>
      <c r="B603" s="10" t="s">
        <v>163</v>
      </c>
      <c r="C603" s="6"/>
      <c r="D603" s="10"/>
      <c r="E603" s="11">
        <f>E604</f>
        <v>400</v>
      </c>
    </row>
    <row r="604" spans="1:5" x14ac:dyDescent="0.25">
      <c r="A604" s="13" t="s">
        <v>22</v>
      </c>
      <c r="B604" s="10" t="s">
        <v>163</v>
      </c>
      <c r="C604" s="6">
        <v>800</v>
      </c>
      <c r="D604" s="10"/>
      <c r="E604" s="11">
        <f>E605</f>
        <v>400</v>
      </c>
    </row>
    <row r="605" spans="1:5" x14ac:dyDescent="0.25">
      <c r="A605" s="12" t="s">
        <v>164</v>
      </c>
      <c r="B605" s="10" t="s">
        <v>163</v>
      </c>
      <c r="C605" s="6">
        <v>800</v>
      </c>
      <c r="D605" s="10" t="s">
        <v>165</v>
      </c>
      <c r="E605" s="11">
        <f>SUM('[1]7'!G769)</f>
        <v>400</v>
      </c>
    </row>
    <row r="606" spans="1:5" ht="30" x14ac:dyDescent="0.25">
      <c r="A606" s="8" t="s">
        <v>389</v>
      </c>
      <c r="B606" s="10" t="s">
        <v>390</v>
      </c>
      <c r="C606" s="6"/>
      <c r="D606" s="10"/>
      <c r="E606" s="11">
        <f>SUM(E607)</f>
        <v>513.6</v>
      </c>
    </row>
    <row r="607" spans="1:5" ht="45" x14ac:dyDescent="0.25">
      <c r="A607" s="12" t="s">
        <v>391</v>
      </c>
      <c r="B607" s="10" t="s">
        <v>181</v>
      </c>
      <c r="C607" s="6"/>
      <c r="D607" s="10"/>
      <c r="E607" s="11">
        <f>E608+E610+E612+E614</f>
        <v>513.6</v>
      </c>
    </row>
    <row r="608" spans="1:5" ht="60" x14ac:dyDescent="0.25">
      <c r="A608" s="20" t="s">
        <v>151</v>
      </c>
      <c r="B608" s="10" t="s">
        <v>181</v>
      </c>
      <c r="C608" s="6">
        <v>100</v>
      </c>
      <c r="D608" s="10"/>
      <c r="E608" s="11">
        <f>E609</f>
        <v>10.1</v>
      </c>
    </row>
    <row r="609" spans="1:5" x14ac:dyDescent="0.25">
      <c r="A609" s="12" t="s">
        <v>96</v>
      </c>
      <c r="B609" s="10" t="s">
        <v>181</v>
      </c>
      <c r="C609" s="6">
        <v>100</v>
      </c>
      <c r="D609" s="10" t="s">
        <v>97</v>
      </c>
      <c r="E609" s="11">
        <f>SUM('[1]7'!G635)</f>
        <v>10.1</v>
      </c>
    </row>
    <row r="610" spans="1:5" ht="30" x14ac:dyDescent="0.25">
      <c r="A610" s="13" t="s">
        <v>35</v>
      </c>
      <c r="B610" s="10" t="s">
        <v>181</v>
      </c>
      <c r="C610" s="6">
        <v>200</v>
      </c>
      <c r="D610" s="10"/>
      <c r="E610" s="11">
        <f>E611</f>
        <v>482.7</v>
      </c>
    </row>
    <row r="611" spans="1:5" x14ac:dyDescent="0.25">
      <c r="A611" s="12" t="s">
        <v>96</v>
      </c>
      <c r="B611" s="10" t="s">
        <v>181</v>
      </c>
      <c r="C611" s="6">
        <v>200</v>
      </c>
      <c r="D611" s="10" t="s">
        <v>97</v>
      </c>
      <c r="E611" s="11">
        <f>SUM('[1]7'!G638)</f>
        <v>482.7</v>
      </c>
    </row>
    <row r="612" spans="1:5" x14ac:dyDescent="0.25">
      <c r="A612" s="13" t="s">
        <v>22</v>
      </c>
      <c r="B612" s="10" t="s">
        <v>181</v>
      </c>
      <c r="C612" s="6">
        <v>800</v>
      </c>
      <c r="D612" s="10"/>
      <c r="E612" s="11">
        <f>E613</f>
        <v>1.1000000000000001</v>
      </c>
    </row>
    <row r="613" spans="1:5" x14ac:dyDescent="0.25">
      <c r="A613" s="12" t="s">
        <v>96</v>
      </c>
      <c r="B613" s="10" t="s">
        <v>181</v>
      </c>
      <c r="C613" s="6">
        <v>800</v>
      </c>
      <c r="D613" s="10" t="s">
        <v>97</v>
      </c>
      <c r="E613" s="11">
        <f>SUM('[1]7'!G642)</f>
        <v>1.1000000000000001</v>
      </c>
    </row>
    <row r="614" spans="1:5" ht="30" x14ac:dyDescent="0.25">
      <c r="A614" s="13" t="s">
        <v>35</v>
      </c>
      <c r="B614" s="10" t="s">
        <v>181</v>
      </c>
      <c r="C614" s="6">
        <v>200</v>
      </c>
      <c r="D614" s="10"/>
      <c r="E614" s="11">
        <f>E615</f>
        <v>19.7</v>
      </c>
    </row>
    <row r="615" spans="1:5" ht="30" x14ac:dyDescent="0.25">
      <c r="A615" s="13" t="s">
        <v>182</v>
      </c>
      <c r="B615" s="10" t="s">
        <v>181</v>
      </c>
      <c r="C615" s="6">
        <v>200</v>
      </c>
      <c r="D615" s="10" t="s">
        <v>13</v>
      </c>
      <c r="E615" s="11">
        <f>SUM('[1]7'!G680)</f>
        <v>19.7</v>
      </c>
    </row>
    <row r="616" spans="1:5" ht="30" x14ac:dyDescent="0.25">
      <c r="A616" s="13" t="s">
        <v>392</v>
      </c>
      <c r="B616" s="10" t="s">
        <v>393</v>
      </c>
      <c r="C616" s="6"/>
      <c r="D616" s="10"/>
      <c r="E616" s="11">
        <f>SUM(E617)</f>
        <v>192</v>
      </c>
    </row>
    <row r="617" spans="1:5" ht="45" x14ac:dyDescent="0.25">
      <c r="A617" s="13" t="s">
        <v>288</v>
      </c>
      <c r="B617" s="10" t="s">
        <v>183</v>
      </c>
      <c r="C617" s="17"/>
      <c r="D617" s="10"/>
      <c r="E617" s="11">
        <f>E618+E620+E622</f>
        <v>192</v>
      </c>
    </row>
    <row r="618" spans="1:5" ht="60" x14ac:dyDescent="0.25">
      <c r="A618" s="20" t="s">
        <v>151</v>
      </c>
      <c r="B618" s="10" t="s">
        <v>183</v>
      </c>
      <c r="C618" s="17" t="s">
        <v>20</v>
      </c>
      <c r="D618" s="10"/>
      <c r="E618" s="11">
        <f>E619</f>
        <v>45.2</v>
      </c>
    </row>
    <row r="619" spans="1:5" x14ac:dyDescent="0.25">
      <c r="A619" s="12" t="s">
        <v>96</v>
      </c>
      <c r="B619" s="10" t="s">
        <v>183</v>
      </c>
      <c r="C619" s="17" t="s">
        <v>20</v>
      </c>
      <c r="D619" s="10" t="s">
        <v>97</v>
      </c>
      <c r="E619" s="11">
        <f>SUM('[1]7'!G813)</f>
        <v>45.2</v>
      </c>
    </row>
    <row r="620" spans="1:5" ht="30" x14ac:dyDescent="0.25">
      <c r="A620" s="13" t="s">
        <v>35</v>
      </c>
      <c r="B620" s="10" t="s">
        <v>183</v>
      </c>
      <c r="C620" s="17" t="s">
        <v>21</v>
      </c>
      <c r="D620" s="10"/>
      <c r="E620" s="11">
        <f>SUM(E621)</f>
        <v>80.3</v>
      </c>
    </row>
    <row r="621" spans="1:5" x14ac:dyDescent="0.25">
      <c r="A621" s="12" t="s">
        <v>96</v>
      </c>
      <c r="B621" s="10" t="s">
        <v>183</v>
      </c>
      <c r="C621" s="17" t="s">
        <v>21</v>
      </c>
      <c r="D621" s="10" t="s">
        <v>97</v>
      </c>
      <c r="E621" s="11">
        <f>SUM('[1]7'!G816)</f>
        <v>80.3</v>
      </c>
    </row>
    <row r="622" spans="1:5" ht="30" x14ac:dyDescent="0.25">
      <c r="A622" s="13" t="s">
        <v>35</v>
      </c>
      <c r="B622" s="10" t="s">
        <v>183</v>
      </c>
      <c r="C622" s="17" t="s">
        <v>21</v>
      </c>
      <c r="D622" s="10"/>
      <c r="E622" s="11">
        <f>SUM(E623)</f>
        <v>66.5</v>
      </c>
    </row>
    <row r="623" spans="1:5" ht="30" x14ac:dyDescent="0.25">
      <c r="A623" s="13" t="s">
        <v>182</v>
      </c>
      <c r="B623" s="10" t="s">
        <v>183</v>
      </c>
      <c r="C623" s="17" t="s">
        <v>21</v>
      </c>
      <c r="D623" s="10" t="s">
        <v>13</v>
      </c>
      <c r="E623" s="11">
        <f>SUM('[1]7'!G979)</f>
        <v>66.5</v>
      </c>
    </row>
    <row r="624" spans="1:5" ht="30" x14ac:dyDescent="0.25">
      <c r="A624" s="8" t="s">
        <v>394</v>
      </c>
      <c r="B624" s="10" t="s">
        <v>395</v>
      </c>
      <c r="C624" s="6"/>
      <c r="D624" s="10"/>
      <c r="E624" s="11">
        <f>SUM(E625)</f>
        <v>1570</v>
      </c>
    </row>
    <row r="625" spans="1:5" ht="30" x14ac:dyDescent="0.25">
      <c r="A625" s="12" t="s">
        <v>289</v>
      </c>
      <c r="B625" s="10" t="s">
        <v>290</v>
      </c>
      <c r="C625" s="6"/>
      <c r="D625" s="10"/>
      <c r="E625" s="11">
        <f>E626</f>
        <v>1570</v>
      </c>
    </row>
    <row r="626" spans="1:5" ht="30" x14ac:dyDescent="0.25">
      <c r="A626" s="8" t="s">
        <v>35</v>
      </c>
      <c r="B626" s="10" t="s">
        <v>290</v>
      </c>
      <c r="C626" s="6" t="s">
        <v>21</v>
      </c>
      <c r="D626" s="10"/>
      <c r="E626" s="11">
        <f>E627</f>
        <v>1570</v>
      </c>
    </row>
    <row r="627" spans="1:5" x14ac:dyDescent="0.25">
      <c r="A627" s="8" t="s">
        <v>136</v>
      </c>
      <c r="B627" s="10" t="s">
        <v>290</v>
      </c>
      <c r="C627" s="6" t="s">
        <v>21</v>
      </c>
      <c r="D627" s="10" t="s">
        <v>137</v>
      </c>
      <c r="E627" s="11">
        <f>SUM('[1]7'!G1131)</f>
        <v>1570</v>
      </c>
    </row>
    <row r="628" spans="1:5" ht="30" x14ac:dyDescent="0.25">
      <c r="A628" s="20" t="s">
        <v>184</v>
      </c>
      <c r="B628" s="10" t="s">
        <v>185</v>
      </c>
      <c r="C628" s="6"/>
      <c r="D628" s="10"/>
      <c r="E628" s="11">
        <f>SUM(E630)</f>
        <v>3961.8</v>
      </c>
    </row>
    <row r="629" spans="1:5" ht="45" x14ac:dyDescent="0.25">
      <c r="A629" s="13" t="s">
        <v>186</v>
      </c>
      <c r="B629" s="10" t="s">
        <v>187</v>
      </c>
      <c r="C629" s="6"/>
      <c r="D629" s="10"/>
      <c r="E629" s="11">
        <f>E630</f>
        <v>3961.8</v>
      </c>
    </row>
    <row r="630" spans="1:5" x14ac:dyDescent="0.25">
      <c r="A630" s="8" t="s">
        <v>172</v>
      </c>
      <c r="B630" s="10" t="s">
        <v>187</v>
      </c>
      <c r="C630" s="6">
        <v>300</v>
      </c>
      <c r="D630" s="10"/>
      <c r="E630" s="11">
        <f>E631</f>
        <v>3961.8</v>
      </c>
    </row>
    <row r="631" spans="1:5" x14ac:dyDescent="0.25">
      <c r="A631" s="8" t="s">
        <v>188</v>
      </c>
      <c r="B631" s="10" t="s">
        <v>187</v>
      </c>
      <c r="C631" s="6">
        <v>300</v>
      </c>
      <c r="D631" s="10" t="s">
        <v>189</v>
      </c>
      <c r="E631" s="11">
        <f>SUM('[1]7'!G1051)</f>
        <v>3961.8</v>
      </c>
    </row>
    <row r="632" spans="1:5" x14ac:dyDescent="0.25">
      <c r="E632" s="45" t="s">
        <v>433</v>
      </c>
    </row>
  </sheetData>
  <mergeCells count="4">
    <mergeCell ref="B1:E1"/>
    <mergeCell ref="A4:E4"/>
    <mergeCell ref="D5:E5"/>
    <mergeCell ref="B2:E2"/>
  </mergeCells>
  <pageMargins left="1.1811023622047245" right="0.59055118110236227" top="0.78740157480314965" bottom="0.78740157480314965" header="0.31496062992125984" footer="0.31496062992125984"/>
  <pageSetup paperSize="9" scale="65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2022-12-06T07:01:23Z</dcterms:modified>
</cp:coreProperties>
</file>