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3\Дума март\Решения Думы от 17.03.2023 года\Дума (2) март 2023 -ред\"/>
    </mc:Choice>
  </mc:AlternateContent>
  <xr:revisionPtr revIDLastSave="0" documentId="13_ncr:1_{AB814D9F-EDA4-4E52-94F5-48621D36134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5" sheetId="1" r:id="rId1"/>
  </sheets>
  <externalReferences>
    <externalReference r:id="rId2"/>
  </externalReferences>
  <definedNames>
    <definedName name="_xlnm.Print_Area" localSheetId="0">'15'!$A$1:$E$75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6" i="1" l="1"/>
  <c r="E67" i="1" s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5" i="1"/>
  <c r="E43" i="1"/>
  <c r="E42" i="1"/>
  <c r="E41" i="1"/>
  <c r="E39" i="1"/>
  <c r="E38" i="1"/>
  <c r="E36" i="1"/>
  <c r="E35" i="1"/>
  <c r="E34" i="1"/>
  <c r="E33" i="1"/>
  <c r="E30" i="1" s="1"/>
  <c r="E32" i="1"/>
  <c r="E31" i="1"/>
  <c r="E29" i="1"/>
  <c r="E28" i="1"/>
  <c r="E27" i="1"/>
  <c r="E26" i="1"/>
  <c r="E25" i="1"/>
  <c r="E24" i="1"/>
  <c r="E23" i="1" s="1"/>
  <c r="E21" i="1"/>
  <c r="E20" i="1"/>
  <c r="E19" i="1"/>
  <c r="E18" i="1"/>
  <c r="E16" i="1"/>
  <c r="E15" i="1"/>
  <c r="E14" i="1"/>
  <c r="E13" i="1"/>
  <c r="E12" i="1"/>
  <c r="E11" i="1"/>
  <c r="E10" i="1"/>
  <c r="E46" i="1" l="1"/>
  <c r="E40" i="1"/>
  <c r="E44" i="1" s="1"/>
  <c r="E17" i="1"/>
  <c r="E65" i="1"/>
  <c r="E9" i="1"/>
  <c r="E37" i="1"/>
  <c r="E22" i="1" l="1"/>
  <c r="E68" i="1" s="1"/>
</calcChain>
</file>

<file path=xl/sharedStrings.xml><?xml version="1.0" encoding="utf-8"?>
<sst xmlns="http://schemas.openxmlformats.org/spreadsheetml/2006/main" count="231" uniqueCount="136">
  <si>
    <t>тыс. рублей</t>
  </si>
  <si>
    <t>Бюджетополучатели</t>
  </si>
  <si>
    <t>Бюджетная классификация</t>
  </si>
  <si>
    <t>главный распорядитель</t>
  </si>
  <si>
    <t>ЦСР</t>
  </si>
  <si>
    <t xml:space="preserve">МКУ Управление культуры </t>
  </si>
  <si>
    <t>957</t>
  </si>
  <si>
    <t>МБУК "МОБ Балаганского района"*</t>
  </si>
  <si>
    <t>МКУК БИЭМ*</t>
  </si>
  <si>
    <t>МБУК "Межпоселенческий ДК"*</t>
  </si>
  <si>
    <t>МБУК "Межпоселенческий ДК"</t>
  </si>
  <si>
    <t>МКУ ДО БДМШ*</t>
  </si>
  <si>
    <t>МКУ Управление культуры</t>
  </si>
  <si>
    <t>МКУ ЦЕНТР ОБСЛУЖИВАНИЯ</t>
  </si>
  <si>
    <t>Муниципальные программы МКУ Управление культуры</t>
  </si>
  <si>
    <t>Итого по культуре</t>
  </si>
  <si>
    <t>973</t>
  </si>
  <si>
    <t>МК Дошкольные образовательные учреждения</t>
  </si>
  <si>
    <t>Муниципальные бюджетные общеобразовательные учреждения</t>
  </si>
  <si>
    <t>МБОУ ДО Балаганский Центр Детского Творчества</t>
  </si>
  <si>
    <t>Учреждения образования</t>
  </si>
  <si>
    <t>Муниципальные программы МКУ Управление образования</t>
  </si>
  <si>
    <t>Итого по образованию</t>
  </si>
  <si>
    <t>Финансовое управление Балаганского района</t>
  </si>
  <si>
    <t>992</t>
  </si>
  <si>
    <t>Итого по Финансовому управлению Балаганского района</t>
  </si>
  <si>
    <t>Администрация района</t>
  </si>
  <si>
    <t>994</t>
  </si>
  <si>
    <t>МКУ ЕДДС</t>
  </si>
  <si>
    <t>УМИ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</si>
  <si>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</si>
  <si>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</si>
  <si>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</si>
  <si>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</si>
  <si>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</si>
  <si>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</si>
  <si>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</si>
  <si>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</si>
  <si>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</si>
  <si>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</si>
  <si>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</si>
  <si>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</si>
  <si>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</si>
  <si>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Муниципальная программа "Развитие культуры и искусства в Балаганском районе на 2023 - 2028 годы" в т.ч.:</t>
  </si>
  <si>
    <t>0200000000</t>
  </si>
  <si>
    <t>Подпрограмма  "Библиотечное дело в муниципальном образовании Балаганский район на 2023 - 2028 годы"</t>
  </si>
  <si>
    <t>0210000000</t>
  </si>
  <si>
    <t>Подпрограмма  "Музейное дело в  муниципальном образовании Балаганский район на 2023 - 2028 годы"</t>
  </si>
  <si>
    <t>0220000000</t>
  </si>
  <si>
    <t>Подпрограмма  "Культурный досуг населения в муниципальном образовании Балаганский район на 2023 - 2028 годы"</t>
  </si>
  <si>
    <t>0230000000</t>
  </si>
  <si>
    <t>Подпрограмма  "Дополнительное образование детей в сфере культуры в муниципальном образовании Балаганский район на 2023 - 2028 годы"</t>
  </si>
  <si>
    <t>0240000000</t>
  </si>
  <si>
    <t>Подпрограмма  "Совершенствование государственного управления в сфере культуры в муниципальном образовании Балаганский район на 2023 - 2028 годы"</t>
  </si>
  <si>
    <t>0250000000</t>
  </si>
  <si>
    <t>Подпрограмма "Хозяйственная деятельность учреждений культуры в муниципальном образовании Балаганский район на 2023 - 2028 годы"</t>
  </si>
  <si>
    <t>0260000000</t>
  </si>
  <si>
    <t>Подпрограмма "Безопасность учреждений культуры в муниципальном образовании Балаганский район на 2023-2028 годы"</t>
  </si>
  <si>
    <t>МБУК "МОБ Балаганского района",*              МБУК "Межпоселенческий ДК",МКУК БИЭМ*</t>
  </si>
  <si>
    <t>0270000000</t>
  </si>
  <si>
    <t>Муниципальная программа "Улучшение условий и охраны труда в муниципальном образовании Балаганский район  на 2023-2028 годы"</t>
  </si>
  <si>
    <t>МБУК "Межпоселенческий ДК", МКУ ДО БДМШ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</si>
  <si>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</si>
  <si>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</si>
  <si>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Муниципальная программа "Развитие образования  Балаганского района на 2023-2028 годы" в т.ч.:</t>
  </si>
  <si>
    <t>0100000000</t>
  </si>
  <si>
    <t>Подпрограмма "Развитие дошкольного образования Балаганского района на 2023-2028 годы"</t>
  </si>
  <si>
    <t>0110000000</t>
  </si>
  <si>
    <t>Подпрограмма "Развитие общего образования Балаганского района на 2023-2028 годы"</t>
  </si>
  <si>
    <t>0120000000</t>
  </si>
  <si>
    <t>Подпрограмма "Развитие дополнительного образования Балаганского района на 2023-2028 годы"</t>
  </si>
  <si>
    <t>0130000000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</si>
  <si>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</si>
  <si>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</si>
  <si>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Подпрограмма "Совершенствование государственного управления в сфере образования на 2023-2028 годы"</t>
  </si>
  <si>
    <t xml:space="preserve">МКУ Управление образования,                    МКУ Методический центр управления образования </t>
  </si>
  <si>
    <t>0150000000</t>
  </si>
  <si>
    <t>Подпрограмма "Безопасность  образовательных  учреждений в муниципальном образовании Балаганский  район на 2023-2028 годы"</t>
  </si>
  <si>
    <t>0160000000</t>
  </si>
  <si>
    <t>0500000000</t>
  </si>
  <si>
    <t>Муниципальная программа "Повышение безопасности дорожного движения на территории муниципального образования Балаганский район на 2023-2028 годы"</t>
  </si>
  <si>
    <t xml:space="preserve">МКУ Управление образования </t>
  </si>
  <si>
    <t>0700000000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</si>
  <si>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</si>
  <si>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</si>
  <si>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</si>
  <si>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</si>
  <si>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</si>
  <si>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</si>
  <si>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</si>
  <si>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</si>
  <si>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</si>
  <si>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 на 2023-2028 годы"</t>
  </si>
  <si>
    <t>1910000000</t>
  </si>
  <si>
    <t>Подпрограмма "Создание условий для финансовой устойчивости бюджетов поселений Балаганского района на 2023-2028 годы"</t>
  </si>
  <si>
    <t xml:space="preserve"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 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</si>
  <si>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</si>
  <si>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</si>
  <si>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</si>
  <si>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</si>
  <si>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 ВИЧ-инфекции в муниципальном образовании Балаганский район на 2023-2028 годы"</t>
  </si>
  <si>
    <t>0310000000</t>
  </si>
  <si>
    <t>Подпрограмма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2023-2028 годы"</t>
  </si>
  <si>
    <t>0320000000</t>
  </si>
  <si>
    <t xml:space="preserve">Подпрограмма "Патриотическое воспитание детей и молодёжи муниципального образования Балаганский район на 2023-2028 годы" </t>
  </si>
  <si>
    <t>0330000000</t>
  </si>
  <si>
    <t>Подпрограмма  "Профилактика туберкулеза в муниципальном образовании Балаганский район на 2023-2028 годы"</t>
  </si>
  <si>
    <t>0340000000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</si>
  <si>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2023-2028 годы"</t>
  </si>
  <si>
    <t>0600000000</t>
  </si>
  <si>
    <t>Муниципальная программа "Управление муниципальными финансами муниципального образования Балаганский район на 2023 -2028 годы"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</si>
  <si>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</si>
  <si>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 xml:space="preserve">Муниципальная программа "Аппаратно-программный комплекс "Безопасный город " в муниципальном образовании Балаганский район на 2023-2028 годы" 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</si>
  <si>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</si>
  <si>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</si>
  <si>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 xml:space="preserve">Муниципальная программа "Профилактика  правонарушений  на  территории муниципального образования  Балаганский  район на 2023-2028 годы" 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</si>
  <si>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2023-2028 годы" </t>
  </si>
  <si>
    <t>1100000000</t>
  </si>
  <si>
    <t>Муниципальная программа "Защита  окружающей  среды  в муниципальном образовании Балаганский  район на 2023-2028 годы"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</si>
  <si>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</si>
  <si>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</si>
  <si>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 xml:space="preserve">Подпрограмма "Развитие физической культуры и массового спорта в муниципальном образовании Балаганский район на 2023-2028 годы"  </t>
  </si>
  <si>
    <t>1710000000</t>
  </si>
  <si>
    <t>РАСПРЕДЕЛЕНИЕ БЮДЖЕТНЫХ АССИГНОВАНИЙ НА РЕАЛИЗАЦИЮ МУНИЦИПАЛЬНЫХ ПРОГРАММ                                            НА 2023 ГОД</t>
  </si>
  <si>
    <t xml:space="preserve">  2023г.  </t>
  </si>
  <si>
    <t>МП - муниципальная программа;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</si>
  <si>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</si>
  <si>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Муниципальная программа "Управление муниципальным имуществом муниципального образования Балаганский район на 2023 -2028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</si>
  <si>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</si>
  <si>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 "Укрепление межнациональных и межконфессиональных отношений профилактика межнациональных конфликтов в муниципальном образовании Балаганский район на 2023-2028 год"</t>
  </si>
  <si>
    <t>Муниципальная программа "Улучшение условий и охраны труда в муниципальном образовании Балаганский район на 2023-2028 годы"</t>
  </si>
  <si>
    <t>МКУ Централизованная бухгалтерия</t>
  </si>
  <si>
    <t>1200000000</t>
  </si>
  <si>
    <t>"Приложение 15                      к решению Думы Балаганского района "О бюджете муниципального образования Балаганский район на 2023 год и на плановый период 2024 и 2025 годов" от 23.12.2022 года № 9/2-РД</t>
  </si>
  <si>
    <t>Наименование программы, подпрограммы</t>
  </si>
  <si>
    <t>Приложение 10
к решению Думы Балаганского района
"О внесении изменений в решение Думы
Балаганского района от 23.12.2022 года 9/2-РД "О бюджете муниципального
образования Балаганский район на 2023 год и на плановый период 2024 и 2025 годов"
от  17.03.2023 года №2/1-РД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</si>
</sst>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1" fillId="0" borderId="0"/>
  </cellStyleXfs>
  <cellXfs count="10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/>
    <xf numFmtId="49" fontId="2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 wrapText="1"/>
    </xf>
    <xf numFmtId="165" fontId="2" fillId="0" borderId="6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6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.&#1045;\Desktop\2023\&#1044;&#1091;&#1084;&#1072;\&#1096;&#1072;&#1073;&#1083;&#1086;&#1085;%2023%20&#1088;&#1077;&#1076;&#1072;&#108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77">
          <cell r="G77">
            <v>21.5</v>
          </cell>
        </row>
        <row r="87">
          <cell r="G87">
            <v>40</v>
          </cell>
        </row>
        <row r="176">
          <cell r="G176">
            <v>35</v>
          </cell>
        </row>
        <row r="185">
          <cell r="G185">
            <v>40.4</v>
          </cell>
        </row>
        <row r="191">
          <cell r="G191">
            <v>18</v>
          </cell>
        </row>
        <row r="197">
          <cell r="G197">
            <v>20</v>
          </cell>
        </row>
        <row r="232">
          <cell r="G232">
            <v>902.6</v>
          </cell>
        </row>
        <row r="247">
          <cell r="G247">
            <v>260</v>
          </cell>
        </row>
        <row r="353">
          <cell r="G353">
            <v>6013.2</v>
          </cell>
        </row>
        <row r="368">
          <cell r="G368">
            <v>1733.1000000000001</v>
          </cell>
        </row>
        <row r="446">
          <cell r="G446">
            <v>46.8</v>
          </cell>
        </row>
        <row r="536">
          <cell r="G536">
            <v>80</v>
          </cell>
        </row>
        <row r="543">
          <cell r="G543">
            <v>100</v>
          </cell>
        </row>
        <row r="549">
          <cell r="G549">
            <v>26</v>
          </cell>
        </row>
        <row r="555">
          <cell r="G555">
            <v>104.4</v>
          </cell>
        </row>
        <row r="564">
          <cell r="G564">
            <v>344.3</v>
          </cell>
        </row>
        <row r="574">
          <cell r="G574">
            <v>30</v>
          </cell>
        </row>
        <row r="604">
          <cell r="G604">
            <v>13588.099999999999</v>
          </cell>
        </row>
        <row r="616">
          <cell r="G616">
            <v>22.5</v>
          </cell>
        </row>
        <row r="636">
          <cell r="G636">
            <v>50</v>
          </cell>
        </row>
        <row r="643">
          <cell r="G643">
            <v>16179</v>
          </cell>
        </row>
        <row r="676">
          <cell r="G676">
            <v>6.1</v>
          </cell>
        </row>
        <row r="684">
          <cell r="G684">
            <v>58758.1</v>
          </cell>
        </row>
        <row r="695">
          <cell r="G695">
            <v>1016.9</v>
          </cell>
        </row>
        <row r="704">
          <cell r="G704">
            <v>3230.7000000000003</v>
          </cell>
        </row>
        <row r="713">
          <cell r="G713">
            <v>40009.599999999999</v>
          </cell>
        </row>
        <row r="812">
          <cell r="G812">
            <v>5161</v>
          </cell>
        </row>
        <row r="820">
          <cell r="G820">
            <v>918.5</v>
          </cell>
        </row>
        <row r="834">
          <cell r="G834">
            <v>14.4</v>
          </cell>
        </row>
        <row r="841">
          <cell r="G841">
            <v>51</v>
          </cell>
        </row>
        <row r="883">
          <cell r="G883">
            <v>6834.9</v>
          </cell>
        </row>
        <row r="901">
          <cell r="G901">
            <v>9</v>
          </cell>
        </row>
        <row r="907">
          <cell r="G907">
            <v>8.4</v>
          </cell>
        </row>
        <row r="915">
          <cell r="G915">
            <v>180</v>
          </cell>
        </row>
        <row r="922">
          <cell r="G922">
            <v>15</v>
          </cell>
        </row>
        <row r="930">
          <cell r="G930">
            <v>437.9</v>
          </cell>
        </row>
        <row r="945">
          <cell r="G945">
            <v>15789.5</v>
          </cell>
        </row>
        <row r="955">
          <cell r="G955">
            <v>15789.5</v>
          </cell>
        </row>
        <row r="980">
          <cell r="G980">
            <v>6</v>
          </cell>
        </row>
        <row r="992">
          <cell r="G992">
            <v>44</v>
          </cell>
        </row>
        <row r="1005">
          <cell r="G1005">
            <v>3.6</v>
          </cell>
        </row>
        <row r="1011">
          <cell r="G1011">
            <v>139</v>
          </cell>
        </row>
        <row r="1017">
          <cell r="G1017">
            <v>25.8</v>
          </cell>
        </row>
        <row r="1023">
          <cell r="G1023">
            <v>2</v>
          </cell>
        </row>
        <row r="1053">
          <cell r="G1053">
            <v>302.2</v>
          </cell>
        </row>
        <row r="1061">
          <cell r="G1061">
            <v>80158.599999999991</v>
          </cell>
        </row>
        <row r="1075">
          <cell r="G1075">
            <v>2163.3000000000002</v>
          </cell>
        </row>
        <row r="1109">
          <cell r="G1109">
            <v>4348.0999999999995</v>
          </cell>
        </row>
      </sheetData>
      <sheetData sheetId="1">
        <row r="10">
          <cell r="E10">
            <v>15573.7</v>
          </cell>
        </row>
        <row r="20">
          <cell r="E20">
            <v>1856.6000000000001</v>
          </cell>
        </row>
        <row r="32">
          <cell r="E32">
            <v>15818</v>
          </cell>
        </row>
        <row r="39">
          <cell r="E39">
            <v>5381.3</v>
          </cell>
        </row>
        <row r="50">
          <cell r="E50">
            <v>2935</v>
          </cell>
        </row>
        <row r="61">
          <cell r="E61">
            <v>17285.900000000001</v>
          </cell>
        </row>
        <row r="69">
          <cell r="E69">
            <v>544</v>
          </cell>
        </row>
        <row r="83">
          <cell r="E83">
            <v>90781.299999999988</v>
          </cell>
        </row>
        <row r="99">
          <cell r="E99">
            <v>277780.60000000003</v>
          </cell>
        </row>
        <row r="149">
          <cell r="E149">
            <v>15039.8</v>
          </cell>
        </row>
        <row r="170">
          <cell r="E170">
            <v>863.00000000000011</v>
          </cell>
        </row>
        <row r="182">
          <cell r="E182">
            <v>11544.5</v>
          </cell>
        </row>
        <row r="204">
          <cell r="E204">
            <v>13850.8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70"/>
  <sheetViews>
    <sheetView tabSelected="1" zoomScaleNormal="100" workbookViewId="0">
      <selection activeCell="C2" sqref="C2:E2"/>
    </sheetView>
  </sheetViews>
  <sheetFormatPr defaultRowHeight="11.25" x14ac:dyDescent="0.2"/>
  <cols>
    <col min="1" max="1" width="46.28515625" style="1" customWidth="1"/>
    <col min="2" max="2" width="25.7109375" style="1" customWidth="1"/>
    <col min="3" max="3" width="15.28515625" style="1" customWidth="1"/>
    <col min="4" max="4" width="16.42578125" style="1" customWidth="1"/>
    <col min="5" max="5" width="16" style="1" customWidth="1"/>
    <col min="6" max="6" width="7.5703125" style="1" customWidth="1"/>
    <col min="7" max="7" width="12.7109375" style="31" customWidth="1"/>
    <col min="8" max="16384" width="9.140625" style="1"/>
  </cols>
  <sheetData>
    <row r="1" spans="1:9" ht="165.75" customHeight="1" x14ac:dyDescent="0.25">
      <c r="C1" s="95" t="s">
        <v>135</v>
      </c>
      <c r="D1" s="96"/>
      <c r="E1" s="96"/>
      <c r="F1" s="41"/>
      <c r="G1" s="41"/>
    </row>
    <row r="2" spans="1:9" ht="105.75" customHeight="1" x14ac:dyDescent="0.25">
      <c r="C2" s="95" t="s">
        <v>133</v>
      </c>
      <c r="D2" s="95"/>
      <c r="E2" s="95"/>
      <c r="F2" s="2"/>
      <c r="G2" s="2"/>
    </row>
    <row r="3" spans="1:9" ht="34.5" customHeight="1" x14ac:dyDescent="0.25">
      <c r="A3" s="94" t="s">
        <v>123</v>
      </c>
      <c r="B3" s="94"/>
      <c r="C3" s="94"/>
      <c r="D3" s="94"/>
      <c r="E3" s="94"/>
      <c r="F3" s="84"/>
      <c r="G3" s="3"/>
    </row>
    <row r="4" spans="1:9" ht="16.5" customHeight="1" x14ac:dyDescent="0.2">
      <c r="A4" s="83"/>
      <c r="B4" s="83"/>
      <c r="C4" s="83"/>
      <c r="D4" s="83"/>
      <c r="E4" s="83"/>
      <c r="F4" s="82"/>
      <c r="G4" s="82"/>
    </row>
    <row r="5" spans="1:9" ht="15" x14ac:dyDescent="0.25">
      <c r="D5" s="58"/>
      <c r="E5" s="3" t="s">
        <v>0</v>
      </c>
    </row>
    <row r="6" spans="1:9" ht="15" customHeight="1" x14ac:dyDescent="0.25">
      <c r="A6" s="86" t="s">
        <v>134</v>
      </c>
      <c r="B6" s="86" t="s">
        <v>1</v>
      </c>
      <c r="C6" s="89" t="s">
        <v>2</v>
      </c>
      <c r="D6" s="90"/>
      <c r="E6" s="91" t="s">
        <v>124</v>
      </c>
      <c r="F6" s="26"/>
      <c r="G6" s="56"/>
      <c r="H6" s="58"/>
      <c r="I6" s="58"/>
    </row>
    <row r="7" spans="1:9" ht="15" customHeight="1" x14ac:dyDescent="0.2">
      <c r="A7" s="87"/>
      <c r="B7" s="97"/>
      <c r="C7" s="99" t="s">
        <v>3</v>
      </c>
      <c r="D7" s="101" t="s">
        <v>4</v>
      </c>
      <c r="E7" s="92"/>
      <c r="F7" s="56"/>
      <c r="G7" s="56"/>
      <c r="H7" s="58"/>
      <c r="I7" s="58"/>
    </row>
    <row r="8" spans="1:9" ht="15" x14ac:dyDescent="0.2">
      <c r="A8" s="88"/>
      <c r="B8" s="98"/>
      <c r="C8" s="100"/>
      <c r="D8" s="102"/>
      <c r="E8" s="93"/>
      <c r="F8" s="56"/>
      <c r="G8" s="56"/>
      <c r="H8" s="58"/>
      <c r="I8" s="58"/>
    </row>
    <row r="9" spans="1:9" ht="60" x14ac:dyDescent="0.25">
      <c r="A9" s="4" t="s">
        <v>43</v>
      </c>
      <c r="B9" s="5" t="s">
        <v>5</v>
      </c>
      <c r="C9" s="6" t="s">
        <v>6</v>
      </c>
      <c r="D9" s="6" t="s">
        <v>44</v>
      </c>
      <c r="E9" s="32">
        <f>E10+E11+E12+E13+E14+E15+E16</f>
        <v>59394.500000000007</v>
      </c>
      <c r="F9" s="44"/>
      <c r="G9" s="45"/>
      <c r="H9" s="58"/>
      <c r="I9" s="58"/>
    </row>
    <row r="10" spans="1:9" ht="60" x14ac:dyDescent="0.25">
      <c r="A10" s="42" t="s">
        <v>45</v>
      </c>
      <c r="B10" s="7" t="s">
        <v>7</v>
      </c>
      <c r="C10" s="6" t="s">
        <v>6</v>
      </c>
      <c r="D10" s="8" t="s">
        <v>46</v>
      </c>
      <c r="E10" s="32">
        <f>SUM('[1]6'!E10)</f>
        <v>15573.7</v>
      </c>
      <c r="F10" s="44"/>
      <c r="G10" s="45"/>
      <c r="H10" s="58"/>
      <c r="I10" s="58"/>
    </row>
    <row r="11" spans="1:9" ht="60" x14ac:dyDescent="0.25">
      <c r="A11" s="42" t="s">
        <v>47</v>
      </c>
      <c r="B11" s="5" t="s">
        <v>8</v>
      </c>
      <c r="C11" s="6" t="s">
        <v>6</v>
      </c>
      <c r="D11" s="8" t="s">
        <v>48</v>
      </c>
      <c r="E11" s="32">
        <f>SUM('[1]6'!E20)</f>
        <v>1856.6000000000001</v>
      </c>
      <c r="F11" s="43"/>
      <c r="G11" s="45"/>
      <c r="H11" s="58"/>
      <c r="I11" s="58"/>
    </row>
    <row r="12" spans="1:9" ht="60" x14ac:dyDescent="0.25">
      <c r="A12" s="42" t="s">
        <v>49</v>
      </c>
      <c r="B12" s="7" t="s">
        <v>9</v>
      </c>
      <c r="C12" s="6" t="s">
        <v>6</v>
      </c>
      <c r="D12" s="9" t="s">
        <v>50</v>
      </c>
      <c r="E12" s="32">
        <f>SUM('[1]6'!E32)</f>
        <v>15818</v>
      </c>
      <c r="F12" s="43"/>
      <c r="G12" s="45"/>
      <c r="H12" s="58"/>
      <c r="I12" s="58"/>
    </row>
    <row r="13" spans="1:9" ht="75" x14ac:dyDescent="0.25">
      <c r="A13" s="10" t="s">
        <v>51</v>
      </c>
      <c r="B13" s="5" t="s">
        <v>11</v>
      </c>
      <c r="C13" s="6" t="s">
        <v>6</v>
      </c>
      <c r="D13" s="9" t="s">
        <v>52</v>
      </c>
      <c r="E13" s="32">
        <f>SUM('[1]6'!E39)</f>
        <v>5381.3</v>
      </c>
      <c r="F13" s="43"/>
      <c r="G13" s="45"/>
      <c r="H13" s="58"/>
      <c r="I13" s="58"/>
    </row>
    <row r="14" spans="1:9" ht="60.75" customHeight="1" x14ac:dyDescent="0.25">
      <c r="A14" s="10" t="s">
        <v>53</v>
      </c>
      <c r="B14" s="5" t="s">
        <v>12</v>
      </c>
      <c r="C14" s="6" t="s">
        <v>6</v>
      </c>
      <c r="D14" s="8" t="s">
        <v>54</v>
      </c>
      <c r="E14" s="32">
        <f>SUM('[1]6'!E50)</f>
        <v>2935</v>
      </c>
      <c r="F14" s="43"/>
      <c r="G14" s="45"/>
      <c r="H14" s="58"/>
      <c r="I14" s="58"/>
    </row>
    <row r="15" spans="1:9" ht="75" x14ac:dyDescent="0.25">
      <c r="A15" s="11" t="s">
        <v>55</v>
      </c>
      <c r="B15" s="5" t="s">
        <v>13</v>
      </c>
      <c r="C15" s="6" t="s">
        <v>6</v>
      </c>
      <c r="D15" s="9" t="s">
        <v>56</v>
      </c>
      <c r="E15" s="32">
        <f>SUM('[1]6'!E61)</f>
        <v>17285.900000000001</v>
      </c>
      <c r="F15" s="43"/>
      <c r="G15" s="45"/>
      <c r="H15" s="58"/>
      <c r="I15" s="58"/>
    </row>
    <row r="16" spans="1:9" ht="90" x14ac:dyDescent="0.25">
      <c r="A16" s="12" t="s">
        <v>57</v>
      </c>
      <c r="B16" s="5" t="s">
        <v>58</v>
      </c>
      <c r="C16" s="6" t="s">
        <v>6</v>
      </c>
      <c r="D16" s="9" t="s">
        <v>59</v>
      </c>
      <c r="E16" s="32">
        <f>SUM('[1]6'!E69)</f>
        <v>544</v>
      </c>
      <c r="F16" s="43"/>
      <c r="G16" s="45"/>
      <c r="H16" s="58"/>
      <c r="I16" s="58"/>
    </row>
    <row r="17" spans="1:9" ht="30" x14ac:dyDescent="0.25">
      <c r="A17" s="13" t="s">
        <v>14</v>
      </c>
      <c r="B17" s="5" t="s">
        <v>12</v>
      </c>
      <c r="C17" s="6" t="s">
        <v>6</v>
      </c>
      <c r="D17" s="9"/>
      <c r="E17" s="32">
        <f>E18+E19+E20+E21</f>
        <v>174.9</v>
      </c>
      <c r="F17" s="43"/>
      <c r="G17" s="45"/>
      <c r="H17" s="58"/>
      <c r="I17" s="58"/>
    </row>
    <row r="18" spans="1:9" ht="75" x14ac:dyDescent="0.25">
      <c r="A18" s="4" t="s">
        <v>60</v>
      </c>
      <c r="B18" s="7" t="s">
        <v>61</v>
      </c>
      <c r="C18" s="6" t="s">
        <v>6</v>
      </c>
      <c r="D18" s="70">
        <v>1200000000</v>
      </c>
      <c r="E18" s="32">
        <f>SUM('[1]8'!G77+'[1]8'!G87+'[1]8'!G176)</f>
        <v>96.5</v>
      </c>
      <c r="F18" s="43"/>
      <c r="G18" s="45"/>
      <c r="H18" s="58"/>
      <c r="I18" s="58"/>
    </row>
    <row r="19" spans="1:9" ht="75" x14ac:dyDescent="0.25">
      <c r="A19" s="4" t="s">
        <v>62</v>
      </c>
      <c r="B19" s="5" t="s">
        <v>12</v>
      </c>
      <c r="C19" s="6" t="s">
        <v>6</v>
      </c>
      <c r="D19" s="71" t="s">
        <v>63</v>
      </c>
      <c r="E19" s="32">
        <f>SUM('[1]8'!G185)</f>
        <v>40.4</v>
      </c>
      <c r="F19" s="43"/>
      <c r="G19" s="45"/>
      <c r="H19" s="58"/>
      <c r="I19" s="58"/>
    </row>
    <row r="20" spans="1:9" ht="90" x14ac:dyDescent="0.25">
      <c r="A20" s="10" t="s">
        <v>128</v>
      </c>
      <c r="B20" s="7" t="s">
        <v>10</v>
      </c>
      <c r="C20" s="6" t="s">
        <v>6</v>
      </c>
      <c r="D20" s="72">
        <v>1600000000</v>
      </c>
      <c r="E20" s="32">
        <f>SUM('[1]8'!G191)</f>
        <v>18</v>
      </c>
      <c r="F20" s="43"/>
      <c r="G20" s="45"/>
      <c r="H20" s="58"/>
      <c r="I20" s="58"/>
    </row>
    <row r="21" spans="1:9" ht="105" x14ac:dyDescent="0.25">
      <c r="A21" s="12" t="s">
        <v>129</v>
      </c>
      <c r="B21" s="7" t="s">
        <v>10</v>
      </c>
      <c r="C21" s="6" t="s">
        <v>6</v>
      </c>
      <c r="D21" s="72">
        <v>2300000000</v>
      </c>
      <c r="E21" s="32">
        <f>SUM('[1]8'!G197)</f>
        <v>20</v>
      </c>
      <c r="F21" s="43"/>
      <c r="G21" s="45"/>
      <c r="H21" s="58"/>
      <c r="I21" s="58"/>
    </row>
    <row r="22" spans="1:9" ht="15.75" x14ac:dyDescent="0.25">
      <c r="A22" s="15" t="s">
        <v>15</v>
      </c>
      <c r="B22" s="16"/>
      <c r="C22" s="17" t="s">
        <v>6</v>
      </c>
      <c r="D22" s="73"/>
      <c r="E22" s="33">
        <f>E9+E17</f>
        <v>59569.400000000009</v>
      </c>
      <c r="F22" s="43"/>
      <c r="G22" s="45"/>
      <c r="H22" s="58"/>
      <c r="I22" s="58"/>
    </row>
    <row r="23" spans="1:9" ht="45" x14ac:dyDescent="0.25">
      <c r="A23" s="4" t="s">
        <v>64</v>
      </c>
      <c r="B23" s="18"/>
      <c r="C23" s="6" t="s">
        <v>16</v>
      </c>
      <c r="D23" s="8" t="s">
        <v>65</v>
      </c>
      <c r="E23" s="34">
        <f>E24+E26+E27+E28+E29+E25</f>
        <v>409860</v>
      </c>
      <c r="F23" s="43"/>
      <c r="G23" s="45"/>
      <c r="H23" s="58"/>
      <c r="I23" s="58"/>
    </row>
    <row r="24" spans="1:9" ht="53.25" customHeight="1" x14ac:dyDescent="0.25">
      <c r="A24" s="10" t="s">
        <v>66</v>
      </c>
      <c r="B24" s="14" t="s">
        <v>17</v>
      </c>
      <c r="C24" s="19" t="s">
        <v>16</v>
      </c>
      <c r="D24" s="20" t="s">
        <v>67</v>
      </c>
      <c r="E24" s="34">
        <f>SUM('[1]6'!E83)</f>
        <v>90781.299999999988</v>
      </c>
      <c r="F24" s="43"/>
      <c r="G24" s="45"/>
      <c r="H24" s="58"/>
      <c r="I24" s="58"/>
    </row>
    <row r="25" spans="1:9" ht="60" x14ac:dyDescent="0.25">
      <c r="A25" s="10" t="s">
        <v>68</v>
      </c>
      <c r="B25" s="14" t="s">
        <v>18</v>
      </c>
      <c r="C25" s="6" t="s">
        <v>16</v>
      </c>
      <c r="D25" s="8" t="s">
        <v>69</v>
      </c>
      <c r="E25" s="35">
        <f>SUM('[1]6'!E99)</f>
        <v>277780.60000000003</v>
      </c>
      <c r="F25" s="43"/>
      <c r="G25" s="45"/>
      <c r="H25" s="58"/>
      <c r="I25" s="58"/>
    </row>
    <row r="26" spans="1:9" ht="60" x14ac:dyDescent="0.25">
      <c r="A26" s="10" t="s">
        <v>70</v>
      </c>
      <c r="B26" s="14" t="s">
        <v>19</v>
      </c>
      <c r="C26" s="6" t="s">
        <v>16</v>
      </c>
      <c r="D26" s="8" t="s">
        <v>71</v>
      </c>
      <c r="E26" s="32">
        <f>SUM('[1]6'!E149)</f>
        <v>15039.8</v>
      </c>
      <c r="F26" s="43"/>
      <c r="G26" s="45"/>
      <c r="H26" s="58"/>
      <c r="I26" s="58"/>
    </row>
    <row r="27" spans="1:9" ht="60" x14ac:dyDescent="0.25">
      <c r="A27" s="4" t="s">
        <v>72</v>
      </c>
      <c r="B27" s="5" t="s">
        <v>20</v>
      </c>
      <c r="C27" s="6" t="s">
        <v>16</v>
      </c>
      <c r="D27" s="8" t="s">
        <v>73</v>
      </c>
      <c r="E27" s="32">
        <f>SUM('[1]6'!E170)</f>
        <v>863.00000000000011</v>
      </c>
      <c r="F27" s="43"/>
      <c r="G27" s="45"/>
      <c r="H27" s="58"/>
      <c r="I27" s="58"/>
    </row>
    <row r="28" spans="1:9" ht="75" x14ac:dyDescent="0.25">
      <c r="A28" s="10" t="s">
        <v>74</v>
      </c>
      <c r="B28" s="14" t="s">
        <v>75</v>
      </c>
      <c r="C28" s="6" t="s">
        <v>16</v>
      </c>
      <c r="D28" s="8" t="s">
        <v>76</v>
      </c>
      <c r="E28" s="32">
        <f>SUM('[1]6'!E182)</f>
        <v>11544.5</v>
      </c>
      <c r="F28" s="43"/>
      <c r="G28" s="45"/>
      <c r="H28" s="58"/>
      <c r="I28" s="58"/>
    </row>
    <row r="29" spans="1:9" ht="75" x14ac:dyDescent="0.25">
      <c r="A29" s="42" t="s">
        <v>77</v>
      </c>
      <c r="B29" s="5" t="s">
        <v>20</v>
      </c>
      <c r="C29" s="6" t="s">
        <v>16</v>
      </c>
      <c r="D29" s="71" t="s">
        <v>78</v>
      </c>
      <c r="E29" s="32">
        <f>SUM('[1]6'!E204)</f>
        <v>13850.8</v>
      </c>
      <c r="F29" s="43"/>
      <c r="G29" s="45"/>
      <c r="H29" s="58"/>
      <c r="I29" s="58"/>
    </row>
    <row r="30" spans="1:9" ht="30" x14ac:dyDescent="0.25">
      <c r="A30" s="13" t="s">
        <v>21</v>
      </c>
      <c r="B30" s="5" t="s">
        <v>20</v>
      </c>
      <c r="C30" s="6" t="s">
        <v>16</v>
      </c>
      <c r="D30" s="74"/>
      <c r="E30" s="32">
        <f>SUM(E33+E32+E34+E35+E36)</f>
        <v>2644.6</v>
      </c>
      <c r="F30" s="43"/>
      <c r="G30" s="45"/>
      <c r="H30" s="58"/>
      <c r="I30" s="58"/>
    </row>
    <row r="31" spans="1:9" ht="75" x14ac:dyDescent="0.25">
      <c r="A31" s="13" t="s">
        <v>126</v>
      </c>
      <c r="B31" s="5"/>
      <c r="C31" s="6" t="s">
        <v>16</v>
      </c>
      <c r="D31" s="85" t="s">
        <v>79</v>
      </c>
      <c r="E31" s="36">
        <f>SUM('[1]8'!G353+'[1]8'!G232+'[1]8'!G536)</f>
        <v>6995.8</v>
      </c>
      <c r="F31" s="43"/>
      <c r="G31" s="45"/>
      <c r="H31" s="58"/>
      <c r="I31" s="58"/>
    </row>
    <row r="32" spans="1:9" ht="75" x14ac:dyDescent="0.25">
      <c r="A32" s="12" t="s">
        <v>80</v>
      </c>
      <c r="B32" s="14" t="s">
        <v>81</v>
      </c>
      <c r="C32" s="6" t="s">
        <v>16</v>
      </c>
      <c r="D32" s="71" t="s">
        <v>82</v>
      </c>
      <c r="E32" s="37">
        <f>SUM('[1]8'!G543)</f>
        <v>100</v>
      </c>
      <c r="F32" s="43"/>
      <c r="G32" s="45"/>
      <c r="H32" s="58"/>
      <c r="I32" s="58"/>
    </row>
    <row r="33" spans="1:9" ht="75" x14ac:dyDescent="0.25">
      <c r="A33" s="12" t="s">
        <v>83</v>
      </c>
      <c r="B33" s="14"/>
      <c r="C33" s="6" t="s">
        <v>16</v>
      </c>
      <c r="D33" s="71" t="s">
        <v>84</v>
      </c>
      <c r="E33" s="37">
        <f>SUM('[1]8'!G549)</f>
        <v>26</v>
      </c>
      <c r="F33" s="43"/>
      <c r="G33" s="45"/>
      <c r="H33" s="58"/>
      <c r="I33" s="58"/>
    </row>
    <row r="34" spans="1:9" ht="75" x14ac:dyDescent="0.25">
      <c r="A34" s="12" t="s">
        <v>60</v>
      </c>
      <c r="B34" s="14" t="s">
        <v>20</v>
      </c>
      <c r="C34" s="6" t="s">
        <v>16</v>
      </c>
      <c r="D34" s="75">
        <v>1200000000</v>
      </c>
      <c r="E34" s="32">
        <f>SUM('[1]8'!G555+'[1]8'!G446)</f>
        <v>151.19999999999999</v>
      </c>
      <c r="F34" s="43"/>
      <c r="G34" s="45"/>
      <c r="H34" s="58"/>
      <c r="I34" s="58"/>
    </row>
    <row r="35" spans="1:9" ht="90" x14ac:dyDescent="0.25">
      <c r="A35" s="10" t="s">
        <v>85</v>
      </c>
      <c r="B35" s="14" t="s">
        <v>20</v>
      </c>
      <c r="C35" s="6" t="s">
        <v>16</v>
      </c>
      <c r="D35" s="75">
        <v>1400000000</v>
      </c>
      <c r="E35" s="32">
        <f>SUM('[1]8'!G564+'[1]8'!G368+'[1]8'!G247)</f>
        <v>2337.4</v>
      </c>
      <c r="F35" s="43"/>
      <c r="G35" s="45"/>
      <c r="H35" s="58"/>
      <c r="I35" s="58"/>
    </row>
    <row r="36" spans="1:9" ht="90" x14ac:dyDescent="0.25">
      <c r="A36" s="10" t="s">
        <v>86</v>
      </c>
      <c r="B36" s="14" t="s">
        <v>18</v>
      </c>
      <c r="C36" s="6" t="s">
        <v>16</v>
      </c>
      <c r="D36" s="71" t="s">
        <v>87</v>
      </c>
      <c r="E36" s="32">
        <f>SUM('[1]8'!G574)</f>
        <v>30</v>
      </c>
      <c r="F36" s="43"/>
      <c r="G36" s="45"/>
      <c r="H36" s="58"/>
      <c r="I36" s="58"/>
    </row>
    <row r="37" spans="1:9" ht="15.75" x14ac:dyDescent="0.25">
      <c r="A37" s="21" t="s">
        <v>22</v>
      </c>
      <c r="B37" s="22"/>
      <c r="C37" s="17" t="s">
        <v>16</v>
      </c>
      <c r="D37" s="73"/>
      <c r="E37" s="38">
        <f>E30+E23+E31</f>
        <v>419500.39999999997</v>
      </c>
      <c r="F37" s="43"/>
      <c r="G37" s="45"/>
      <c r="H37" s="58"/>
      <c r="I37" s="58"/>
    </row>
    <row r="38" spans="1:9" ht="75" x14ac:dyDescent="0.25">
      <c r="A38" s="10" t="s">
        <v>130</v>
      </c>
      <c r="B38" s="23" t="s">
        <v>131</v>
      </c>
      <c r="C38" s="6" t="s">
        <v>24</v>
      </c>
      <c r="D38" s="8" t="s">
        <v>132</v>
      </c>
      <c r="E38" s="38">
        <f>SUM('[1]8'!G636)</f>
        <v>50</v>
      </c>
      <c r="F38" s="43"/>
      <c r="G38" s="45"/>
      <c r="H38" s="58"/>
      <c r="I38" s="58"/>
    </row>
    <row r="39" spans="1:9" ht="60" x14ac:dyDescent="0.25">
      <c r="A39" s="12" t="s">
        <v>88</v>
      </c>
      <c r="B39" s="23" t="s">
        <v>23</v>
      </c>
      <c r="C39" s="6" t="s">
        <v>24</v>
      </c>
      <c r="D39" s="71" t="s">
        <v>89</v>
      </c>
      <c r="E39" s="32">
        <f>SUM('[1]8'!G695)</f>
        <v>1016.9</v>
      </c>
      <c r="F39" s="43"/>
      <c r="G39" s="45"/>
      <c r="H39" s="58"/>
      <c r="I39" s="58"/>
    </row>
    <row r="40" spans="1:9" ht="75" x14ac:dyDescent="0.25">
      <c r="A40" s="42" t="s">
        <v>90</v>
      </c>
      <c r="B40" s="23" t="s">
        <v>23</v>
      </c>
      <c r="C40" s="6" t="s">
        <v>24</v>
      </c>
      <c r="D40" s="8" t="s">
        <v>91</v>
      </c>
      <c r="E40" s="32">
        <f>SUM(E41+E42+E43)</f>
        <v>88553.8</v>
      </c>
      <c r="F40" s="43"/>
      <c r="G40" s="45"/>
      <c r="H40" s="58"/>
      <c r="I40" s="58"/>
    </row>
    <row r="41" spans="1:9" ht="75" x14ac:dyDescent="0.25">
      <c r="A41" s="42" t="s">
        <v>92</v>
      </c>
      <c r="B41" s="23" t="s">
        <v>23</v>
      </c>
      <c r="C41" s="6" t="s">
        <v>24</v>
      </c>
      <c r="D41" s="8" t="s">
        <v>93</v>
      </c>
      <c r="E41" s="32">
        <f>SUM('[1]8'!G604+'[1]8'!G643+'[1]8'!G616)</f>
        <v>29789.599999999999</v>
      </c>
      <c r="F41" s="43"/>
      <c r="G41" s="45"/>
      <c r="H41" s="58"/>
      <c r="I41" s="58"/>
    </row>
    <row r="42" spans="1:9" ht="60" x14ac:dyDescent="0.25">
      <c r="A42" s="12" t="s">
        <v>94</v>
      </c>
      <c r="B42" s="23" t="s">
        <v>23</v>
      </c>
      <c r="C42" s="6" t="s">
        <v>24</v>
      </c>
      <c r="D42" s="75">
        <v>1920000000</v>
      </c>
      <c r="E42" s="32">
        <f>SUM('[1]8'!G684)</f>
        <v>58758.1</v>
      </c>
      <c r="F42" s="43"/>
      <c r="G42" s="45"/>
      <c r="H42" s="58"/>
      <c r="I42" s="58"/>
    </row>
    <row r="43" spans="1:9" ht="90" x14ac:dyDescent="0.25">
      <c r="A43" s="42" t="s">
        <v>95</v>
      </c>
      <c r="B43" s="23" t="s">
        <v>23</v>
      </c>
      <c r="C43" s="6" t="s">
        <v>24</v>
      </c>
      <c r="D43" s="76">
        <v>1930000000</v>
      </c>
      <c r="E43" s="36">
        <f>SUM('[1]8'!G676)</f>
        <v>6.1</v>
      </c>
      <c r="F43" s="43"/>
      <c r="G43" s="45"/>
      <c r="H43" s="58"/>
      <c r="I43" s="58"/>
    </row>
    <row r="44" spans="1:9" ht="31.5" x14ac:dyDescent="0.25">
      <c r="A44" s="21" t="s">
        <v>25</v>
      </c>
      <c r="B44" s="22"/>
      <c r="C44" s="24" t="s">
        <v>24</v>
      </c>
      <c r="D44" s="77"/>
      <c r="E44" s="36">
        <f>SUM(E39+E40+E38)</f>
        <v>89620.7</v>
      </c>
      <c r="F44" s="43"/>
      <c r="G44" s="45"/>
      <c r="H44" s="58"/>
      <c r="I44" s="58"/>
    </row>
    <row r="45" spans="1:9" ht="60" x14ac:dyDescent="0.25">
      <c r="A45" s="12" t="s">
        <v>96</v>
      </c>
      <c r="B45" s="5" t="s">
        <v>26</v>
      </c>
      <c r="C45" s="19" t="s">
        <v>27</v>
      </c>
      <c r="D45" s="71" t="s">
        <v>97</v>
      </c>
      <c r="E45" s="36">
        <f>SUM('[1]8'!G915)</f>
        <v>180</v>
      </c>
      <c r="F45" s="43"/>
      <c r="G45" s="45"/>
      <c r="H45" s="58"/>
      <c r="I45" s="58"/>
    </row>
    <row r="46" spans="1:9" ht="60" x14ac:dyDescent="0.25">
      <c r="A46" s="10" t="s">
        <v>98</v>
      </c>
      <c r="B46" s="5" t="s">
        <v>26</v>
      </c>
      <c r="C46" s="19" t="s">
        <v>27</v>
      </c>
      <c r="D46" s="78" t="s">
        <v>99</v>
      </c>
      <c r="E46" s="39">
        <f>SUM(E47:E50)</f>
        <v>170.4</v>
      </c>
      <c r="F46" s="43"/>
      <c r="G46" s="45"/>
      <c r="H46" s="58"/>
      <c r="I46" s="58"/>
    </row>
    <row r="47" spans="1:9" ht="60" x14ac:dyDescent="0.25">
      <c r="A47" s="42" t="s">
        <v>100</v>
      </c>
      <c r="B47" s="5" t="s">
        <v>26</v>
      </c>
      <c r="C47" s="19" t="s">
        <v>27</v>
      </c>
      <c r="D47" s="71" t="s">
        <v>101</v>
      </c>
      <c r="E47" s="32">
        <f>SUM('[1]8'!G1005)</f>
        <v>3.6</v>
      </c>
      <c r="F47" s="50"/>
      <c r="G47" s="51"/>
      <c r="H47" s="58"/>
      <c r="I47" s="58"/>
    </row>
    <row r="48" spans="1:9" ht="120" x14ac:dyDescent="0.25">
      <c r="A48" s="42" t="s">
        <v>102</v>
      </c>
      <c r="B48" s="5" t="s">
        <v>26</v>
      </c>
      <c r="C48" s="19" t="s">
        <v>27</v>
      </c>
      <c r="D48" s="71" t="s">
        <v>103</v>
      </c>
      <c r="E48" s="32">
        <f>SUM('[1]8'!G1011)</f>
        <v>139</v>
      </c>
      <c r="F48" s="43"/>
      <c r="G48" s="45"/>
      <c r="H48" s="58"/>
      <c r="I48" s="58"/>
    </row>
    <row r="49" spans="1:9" ht="75" x14ac:dyDescent="0.25">
      <c r="A49" s="12" t="s">
        <v>104</v>
      </c>
      <c r="B49" s="5" t="s">
        <v>26</v>
      </c>
      <c r="C49" s="19" t="s">
        <v>27</v>
      </c>
      <c r="D49" s="71" t="s">
        <v>105</v>
      </c>
      <c r="E49" s="32">
        <f>SUM('[1]8'!G1017)</f>
        <v>25.8</v>
      </c>
      <c r="F49" s="43"/>
      <c r="G49" s="45"/>
      <c r="H49" s="58"/>
      <c r="I49" s="58"/>
    </row>
    <row r="50" spans="1:9" ht="60" x14ac:dyDescent="0.25">
      <c r="A50" s="12" t="s">
        <v>106</v>
      </c>
      <c r="B50" s="5" t="s">
        <v>26</v>
      </c>
      <c r="C50" s="19" t="s">
        <v>27</v>
      </c>
      <c r="D50" s="71" t="s">
        <v>107</v>
      </c>
      <c r="E50" s="32">
        <f>SUM('[1]8'!G1023)</f>
        <v>2</v>
      </c>
      <c r="F50" s="43"/>
      <c r="G50" s="45"/>
      <c r="H50" s="58"/>
      <c r="I50" s="58"/>
    </row>
    <row r="51" spans="1:9" ht="75" x14ac:dyDescent="0.25">
      <c r="A51" s="42" t="s">
        <v>126</v>
      </c>
      <c r="B51" s="5" t="s">
        <v>26</v>
      </c>
      <c r="C51" s="19" t="s">
        <v>27</v>
      </c>
      <c r="D51" s="71" t="s">
        <v>79</v>
      </c>
      <c r="E51" s="32">
        <f>SUM('[1]8'!G820+'[1]8'!G945+'[1]8'!G1061+'[1]8'!G955)</f>
        <v>112656.09999999999</v>
      </c>
      <c r="F51" s="43"/>
      <c r="G51" s="45"/>
      <c r="H51" s="58"/>
      <c r="I51" s="58"/>
    </row>
    <row r="52" spans="1:9" ht="90" x14ac:dyDescent="0.25">
      <c r="A52" s="42" t="s">
        <v>108</v>
      </c>
      <c r="B52" s="5" t="s">
        <v>26</v>
      </c>
      <c r="C52" s="19" t="s">
        <v>27</v>
      </c>
      <c r="D52" s="79" t="s">
        <v>109</v>
      </c>
      <c r="E52" s="38">
        <f>SUM('[1]8'!G922)</f>
        <v>15</v>
      </c>
      <c r="F52" s="43"/>
      <c r="G52" s="45"/>
      <c r="H52" s="58"/>
      <c r="I52" s="58"/>
    </row>
    <row r="53" spans="1:9" ht="75" x14ac:dyDescent="0.25">
      <c r="A53" s="42" t="s">
        <v>110</v>
      </c>
      <c r="B53" s="5" t="s">
        <v>26</v>
      </c>
      <c r="C53" s="19" t="s">
        <v>27</v>
      </c>
      <c r="D53" s="78" t="s">
        <v>91</v>
      </c>
      <c r="E53" s="32">
        <f>E54</f>
        <v>50615.6</v>
      </c>
      <c r="F53" s="43"/>
      <c r="G53" s="45"/>
      <c r="H53" s="58"/>
      <c r="I53" s="58"/>
    </row>
    <row r="54" spans="1:9" ht="75" x14ac:dyDescent="0.25">
      <c r="A54" s="25" t="s">
        <v>111</v>
      </c>
      <c r="B54" s="5" t="s">
        <v>26</v>
      </c>
      <c r="C54" s="19" t="s">
        <v>27</v>
      </c>
      <c r="D54" s="71" t="s">
        <v>93</v>
      </c>
      <c r="E54" s="32">
        <f>SUM('[1]8'!G704+'[1]8'!G713+'[1]8'!G812+'[1]8'!G841+'[1]8'!G1075)</f>
        <v>50615.6</v>
      </c>
      <c r="F54" s="43"/>
      <c r="G54" s="45"/>
      <c r="H54" s="58"/>
      <c r="I54" s="58"/>
    </row>
    <row r="55" spans="1:9" ht="75" x14ac:dyDescent="0.25">
      <c r="A55" s="10" t="s">
        <v>112</v>
      </c>
      <c r="B55" s="5" t="s">
        <v>28</v>
      </c>
      <c r="C55" s="19" t="s">
        <v>27</v>
      </c>
      <c r="D55" s="71" t="s">
        <v>84</v>
      </c>
      <c r="E55" s="32">
        <f>SUM('[1]8'!G883+'[1]8'!G992)</f>
        <v>6878.9</v>
      </c>
      <c r="F55" s="43"/>
      <c r="G55" s="45"/>
      <c r="H55" s="58"/>
      <c r="I55" s="58"/>
    </row>
    <row r="56" spans="1:9" ht="75" x14ac:dyDescent="0.25">
      <c r="A56" s="10" t="s">
        <v>113</v>
      </c>
      <c r="B56" s="5" t="s">
        <v>26</v>
      </c>
      <c r="C56" s="19" t="s">
        <v>27</v>
      </c>
      <c r="D56" s="71" t="s">
        <v>114</v>
      </c>
      <c r="E56" s="32">
        <f>SUM('[1]8'!G980)</f>
        <v>6</v>
      </c>
      <c r="F56" s="43"/>
      <c r="G56" s="45"/>
      <c r="H56" s="58"/>
      <c r="I56" s="58"/>
    </row>
    <row r="57" spans="1:9" ht="75" x14ac:dyDescent="0.25">
      <c r="A57" s="10" t="s">
        <v>115</v>
      </c>
      <c r="B57" s="5" t="s">
        <v>26</v>
      </c>
      <c r="C57" s="19" t="s">
        <v>27</v>
      </c>
      <c r="D57" s="75">
        <v>1000000000</v>
      </c>
      <c r="E57" s="32">
        <f>SUM('[1]8'!G901)</f>
        <v>9</v>
      </c>
      <c r="F57" s="43"/>
      <c r="G57" s="45"/>
      <c r="H57" s="58"/>
      <c r="I57" s="58"/>
    </row>
    <row r="58" spans="1:9" ht="90" x14ac:dyDescent="0.25">
      <c r="A58" s="10" t="s">
        <v>116</v>
      </c>
      <c r="B58" s="5" t="s">
        <v>26</v>
      </c>
      <c r="C58" s="19" t="s">
        <v>27</v>
      </c>
      <c r="D58" s="71" t="s">
        <v>117</v>
      </c>
      <c r="E58" s="32">
        <f>SUM('[1]8'!G907)</f>
        <v>8.4</v>
      </c>
      <c r="F58" s="43"/>
      <c r="G58" s="45"/>
      <c r="H58" s="58"/>
      <c r="I58" s="58"/>
    </row>
    <row r="59" spans="1:9" ht="75" x14ac:dyDescent="0.25">
      <c r="A59" s="42" t="s">
        <v>60</v>
      </c>
      <c r="B59" s="5" t="s">
        <v>26</v>
      </c>
      <c r="C59" s="19" t="s">
        <v>27</v>
      </c>
      <c r="D59" s="71">
        <v>1200000000</v>
      </c>
      <c r="E59" s="32">
        <v>166.3</v>
      </c>
      <c r="F59" s="43"/>
      <c r="G59" s="45"/>
      <c r="H59" s="58"/>
      <c r="I59" s="58"/>
    </row>
    <row r="60" spans="1:9" ht="60" x14ac:dyDescent="0.25">
      <c r="A60" s="42" t="s">
        <v>118</v>
      </c>
      <c r="B60" s="5" t="s">
        <v>26</v>
      </c>
      <c r="C60" s="19" t="s">
        <v>27</v>
      </c>
      <c r="D60" s="71" t="s">
        <v>89</v>
      </c>
      <c r="E60" s="32">
        <f>SUM('[1]8'!G930)</f>
        <v>437.9</v>
      </c>
      <c r="F60" s="43"/>
      <c r="G60" s="45"/>
      <c r="H60" s="58"/>
      <c r="I60" s="58"/>
    </row>
    <row r="61" spans="1:9" ht="90" x14ac:dyDescent="0.25">
      <c r="A61" s="10" t="s">
        <v>86</v>
      </c>
      <c r="B61" s="5" t="s">
        <v>26</v>
      </c>
      <c r="C61" s="6" t="s">
        <v>27</v>
      </c>
      <c r="D61" s="71" t="s">
        <v>87</v>
      </c>
      <c r="E61" s="32">
        <f>SUM('[1]8'!G834)</f>
        <v>14.4</v>
      </c>
      <c r="F61" s="43"/>
      <c r="G61" s="45"/>
      <c r="H61" s="58"/>
      <c r="I61" s="58"/>
    </row>
    <row r="62" spans="1:9" ht="75" x14ac:dyDescent="0.25">
      <c r="A62" s="42" t="s">
        <v>119</v>
      </c>
      <c r="B62" s="5" t="s">
        <v>26</v>
      </c>
      <c r="C62" s="6" t="s">
        <v>27</v>
      </c>
      <c r="D62" s="71" t="s">
        <v>120</v>
      </c>
      <c r="E62" s="36">
        <f>SUM(E63)</f>
        <v>302.2</v>
      </c>
      <c r="F62" s="43"/>
      <c r="G62" s="45"/>
      <c r="H62" s="58"/>
      <c r="I62" s="58"/>
    </row>
    <row r="63" spans="1:9" ht="75" x14ac:dyDescent="0.25">
      <c r="A63" s="42" t="s">
        <v>121</v>
      </c>
      <c r="B63" s="5" t="s">
        <v>26</v>
      </c>
      <c r="C63" s="28" t="s">
        <v>27</v>
      </c>
      <c r="D63" s="71" t="s">
        <v>122</v>
      </c>
      <c r="E63" s="40">
        <f>SUM('[1]8'!G1053)</f>
        <v>302.2</v>
      </c>
      <c r="F63" s="43"/>
      <c r="G63" s="45"/>
      <c r="H63" s="58"/>
      <c r="I63" s="58"/>
    </row>
    <row r="64" spans="1:9" ht="75" x14ac:dyDescent="0.25">
      <c r="A64" s="42" t="s">
        <v>127</v>
      </c>
      <c r="B64" s="5" t="s">
        <v>29</v>
      </c>
      <c r="C64" s="6" t="s">
        <v>27</v>
      </c>
      <c r="D64" s="80">
        <v>2000000000</v>
      </c>
      <c r="E64" s="36">
        <v>4570.8999999999996</v>
      </c>
      <c r="F64" s="43"/>
      <c r="G64" s="45"/>
      <c r="H64" s="58"/>
      <c r="I64" s="58"/>
    </row>
    <row r="65" spans="1:9" ht="15.75" x14ac:dyDescent="0.25">
      <c r="A65" s="29" t="s">
        <v>30</v>
      </c>
      <c r="B65" s="14"/>
      <c r="C65" s="17" t="s">
        <v>27</v>
      </c>
      <c r="D65" s="81"/>
      <c r="E65" s="36">
        <f>E45+E46+E51+E52+E53+E55+E56+E57+E58+E59+E60+E61+E62+E64</f>
        <v>176031.09999999995</v>
      </c>
      <c r="F65" s="43"/>
      <c r="G65" s="45"/>
      <c r="H65" s="58"/>
      <c r="I65" s="58"/>
    </row>
    <row r="66" spans="1:9" ht="75" x14ac:dyDescent="0.25">
      <c r="A66" s="42" t="s">
        <v>90</v>
      </c>
      <c r="B66" s="5" t="s">
        <v>31</v>
      </c>
      <c r="C66" s="6" t="s">
        <v>32</v>
      </c>
      <c r="D66" s="71" t="s">
        <v>91</v>
      </c>
      <c r="E66" s="36">
        <f>SUM('[1]8'!G1109)</f>
        <v>4348.0999999999995</v>
      </c>
      <c r="F66" s="43"/>
      <c r="G66" s="45"/>
      <c r="H66" s="58"/>
      <c r="I66" s="58"/>
    </row>
    <row r="67" spans="1:9" ht="47.25" x14ac:dyDescent="0.25">
      <c r="A67" s="30" t="s">
        <v>33</v>
      </c>
      <c r="B67" s="5"/>
      <c r="C67" s="17" t="s">
        <v>32</v>
      </c>
      <c r="D67" s="81"/>
      <c r="E67" s="36">
        <f>SUM(E66)</f>
        <v>4348.0999999999995</v>
      </c>
      <c r="G67" s="45"/>
      <c r="H67" s="58"/>
      <c r="I67" s="58"/>
    </row>
    <row r="68" spans="1:9" ht="19.5" customHeight="1" x14ac:dyDescent="0.25">
      <c r="A68" s="42" t="s">
        <v>34</v>
      </c>
      <c r="B68" s="14"/>
      <c r="C68" s="6"/>
      <c r="D68" s="71"/>
      <c r="E68" s="32">
        <f>E22+E37+E44+E65+E67</f>
        <v>749069.7</v>
      </c>
      <c r="G68" s="45"/>
      <c r="H68" s="58"/>
      <c r="I68" s="58"/>
    </row>
    <row r="69" spans="1:9" ht="15" x14ac:dyDescent="0.25">
      <c r="E69" s="31"/>
      <c r="G69" s="45"/>
      <c r="H69" s="58"/>
      <c r="I69" s="58"/>
    </row>
    <row r="70" spans="1:9" ht="15" x14ac:dyDescent="0.25">
      <c r="A70" s="1" t="s">
        <v>125</v>
      </c>
      <c r="E70" s="31"/>
      <c r="G70" s="45"/>
      <c r="H70" s="58"/>
      <c r="I70" s="58"/>
    </row>
    <row r="71" spans="1:9" ht="15" x14ac:dyDescent="0.25">
      <c r="A71" s="1" t="s">
        <v>35</v>
      </c>
      <c r="E71" s="31"/>
      <c r="G71" s="45"/>
      <c r="H71" s="58"/>
      <c r="I71" s="58"/>
    </row>
    <row r="72" spans="1:9" ht="15" x14ac:dyDescent="0.25">
      <c r="A72" s="1" t="s">
        <v>36</v>
      </c>
      <c r="E72" s="31"/>
      <c r="G72" s="45"/>
      <c r="H72" s="58"/>
      <c r="I72" s="58"/>
    </row>
    <row r="73" spans="1:9" ht="15" x14ac:dyDescent="0.25">
      <c r="A73" s="1" t="s">
        <v>37</v>
      </c>
      <c r="E73" s="31"/>
      <c r="G73" s="45"/>
      <c r="H73" s="58"/>
      <c r="I73" s="58"/>
    </row>
    <row r="74" spans="1:9" ht="15" x14ac:dyDescent="0.25">
      <c r="A74" s="1" t="s">
        <v>38</v>
      </c>
      <c r="E74" s="31"/>
      <c r="G74" s="45"/>
      <c r="H74" s="58"/>
      <c r="I74" s="58"/>
    </row>
    <row r="75" spans="1:9" ht="17.25" customHeight="1" x14ac:dyDescent="0.25">
      <c r="A75" s="1" t="s">
        <v>42</v>
      </c>
      <c r="E75" s="31"/>
      <c r="G75" s="45"/>
      <c r="H75" s="58"/>
      <c r="I75" s="58"/>
    </row>
    <row r="76" spans="1:9" ht="26.25" customHeight="1" x14ac:dyDescent="0.25">
      <c r="A76" s="1" t="s">
        <v>39</v>
      </c>
      <c r="E76" s="31"/>
      <c r="F76" s="43"/>
      <c r="G76" s="45"/>
      <c r="H76" s="58"/>
      <c r="I76" s="58"/>
    </row>
    <row r="77" spans="1:9" ht="15" x14ac:dyDescent="0.25">
      <c r="A77" s="1" t="s">
        <v>40</v>
      </c>
      <c r="E77" s="31"/>
      <c r="F77" s="43"/>
      <c r="G77" s="45"/>
      <c r="H77" s="58"/>
      <c r="I77" s="58"/>
    </row>
    <row r="78" spans="1:9" ht="15" x14ac:dyDescent="0.25">
      <c r="A78" s="1" t="s">
        <v>41</v>
      </c>
      <c r="E78" s="31"/>
      <c r="F78" s="43"/>
      <c r="G78" s="45"/>
      <c r="H78" s="58"/>
      <c r="I78" s="58"/>
    </row>
    <row r="79" spans="1:9" ht="15" x14ac:dyDescent="0.25">
      <c r="A79" s="57"/>
      <c r="B79" s="56"/>
      <c r="C79" s="43"/>
      <c r="D79" s="43"/>
      <c r="E79" s="54"/>
      <c r="F79" s="43"/>
      <c r="G79" s="45"/>
      <c r="H79" s="58"/>
      <c r="I79" s="58"/>
    </row>
    <row r="80" spans="1:9" ht="15" x14ac:dyDescent="0.25">
      <c r="A80" s="57"/>
      <c r="B80" s="56"/>
      <c r="C80" s="43"/>
      <c r="D80" s="43"/>
      <c r="E80" s="63"/>
      <c r="F80" s="43"/>
      <c r="G80" s="45"/>
      <c r="H80" s="58"/>
      <c r="I80" s="58"/>
    </row>
    <row r="81" spans="1:9" ht="15" x14ac:dyDescent="0.25">
      <c r="A81" s="57"/>
      <c r="B81" s="56"/>
      <c r="C81" s="43"/>
      <c r="D81" s="43"/>
      <c r="E81" s="63"/>
      <c r="F81" s="43"/>
      <c r="G81" s="45"/>
      <c r="H81" s="58"/>
      <c r="I81" s="58"/>
    </row>
    <row r="82" spans="1:9" ht="15" x14ac:dyDescent="0.25">
      <c r="A82" s="59"/>
      <c r="B82" s="56"/>
      <c r="C82" s="43"/>
      <c r="D82" s="43"/>
      <c r="E82" s="43"/>
      <c r="F82" s="43"/>
      <c r="G82" s="45"/>
      <c r="H82" s="58"/>
      <c r="I82" s="58"/>
    </row>
    <row r="83" spans="1:9" ht="15" x14ac:dyDescent="0.25">
      <c r="A83" s="59"/>
      <c r="B83" s="56"/>
      <c r="C83" s="43"/>
      <c r="D83" s="43"/>
      <c r="E83" s="43"/>
      <c r="F83" s="43"/>
      <c r="G83" s="45"/>
      <c r="H83" s="58"/>
      <c r="I83" s="58"/>
    </row>
    <row r="84" spans="1:9" ht="15" x14ac:dyDescent="0.25">
      <c r="A84" s="59"/>
      <c r="B84" s="56"/>
      <c r="C84" s="43"/>
      <c r="D84" s="43"/>
      <c r="E84" s="43"/>
      <c r="F84" s="43"/>
      <c r="G84" s="45"/>
      <c r="H84" s="58"/>
      <c r="I84" s="58"/>
    </row>
    <row r="85" spans="1:9" ht="15" x14ac:dyDescent="0.25">
      <c r="A85" s="59"/>
      <c r="B85" s="56"/>
      <c r="C85" s="43"/>
      <c r="D85" s="43"/>
      <c r="E85" s="43"/>
      <c r="F85" s="43"/>
      <c r="G85" s="45"/>
      <c r="H85" s="58"/>
      <c r="I85" s="58"/>
    </row>
    <row r="86" spans="1:9" ht="15" x14ac:dyDescent="0.25">
      <c r="A86" s="59"/>
      <c r="B86" s="56"/>
      <c r="C86" s="43"/>
      <c r="D86" s="43"/>
      <c r="E86" s="43"/>
      <c r="F86" s="43"/>
      <c r="G86" s="45"/>
      <c r="H86" s="58"/>
      <c r="I86" s="58"/>
    </row>
    <row r="87" spans="1:9" ht="15" x14ac:dyDescent="0.25">
      <c r="A87" s="59"/>
      <c r="B87" s="56"/>
      <c r="C87" s="43"/>
      <c r="D87" s="43"/>
      <c r="E87" s="43"/>
      <c r="F87" s="43"/>
      <c r="G87" s="45"/>
      <c r="H87" s="58"/>
      <c r="I87" s="58"/>
    </row>
    <row r="88" spans="1:9" ht="15" x14ac:dyDescent="0.25">
      <c r="A88" s="59"/>
      <c r="B88" s="56"/>
      <c r="C88" s="43"/>
      <c r="D88" s="43"/>
      <c r="E88" s="43"/>
      <c r="F88" s="43"/>
      <c r="G88" s="45"/>
      <c r="H88" s="58"/>
      <c r="I88" s="58"/>
    </row>
    <row r="89" spans="1:9" ht="15" x14ac:dyDescent="0.25">
      <c r="A89" s="59"/>
      <c r="B89" s="56"/>
      <c r="C89" s="43"/>
      <c r="D89" s="43"/>
      <c r="E89" s="43"/>
      <c r="F89" s="43"/>
      <c r="G89" s="45"/>
      <c r="H89" s="58"/>
      <c r="I89" s="58"/>
    </row>
    <row r="90" spans="1:9" ht="15" x14ac:dyDescent="0.25">
      <c r="A90" s="59"/>
      <c r="B90" s="56"/>
      <c r="C90" s="43"/>
      <c r="D90" s="43"/>
      <c r="E90" s="43"/>
      <c r="F90" s="43"/>
      <c r="G90" s="45"/>
      <c r="H90" s="58"/>
      <c r="I90" s="58"/>
    </row>
    <row r="91" spans="1:9" ht="15" x14ac:dyDescent="0.25">
      <c r="A91" s="59"/>
      <c r="B91" s="56"/>
      <c r="C91" s="43"/>
      <c r="D91" s="43"/>
      <c r="E91" s="43"/>
      <c r="F91" s="43"/>
      <c r="G91" s="45"/>
      <c r="H91" s="58"/>
      <c r="I91" s="58"/>
    </row>
    <row r="92" spans="1:9" ht="15" x14ac:dyDescent="0.25">
      <c r="A92" s="59"/>
      <c r="B92" s="56"/>
      <c r="C92" s="43"/>
      <c r="D92" s="43"/>
      <c r="E92" s="43"/>
      <c r="F92" s="43"/>
      <c r="G92" s="45"/>
      <c r="H92" s="58"/>
      <c r="I92" s="58"/>
    </row>
    <row r="93" spans="1:9" ht="15" x14ac:dyDescent="0.25">
      <c r="A93" s="57"/>
      <c r="B93" s="56"/>
      <c r="C93" s="43"/>
      <c r="D93" s="43"/>
      <c r="E93" s="47"/>
      <c r="F93" s="43"/>
      <c r="G93" s="45"/>
      <c r="H93" s="58"/>
      <c r="I93" s="58"/>
    </row>
    <row r="94" spans="1:9" ht="15" x14ac:dyDescent="0.25">
      <c r="A94" s="57"/>
      <c r="B94" s="56"/>
      <c r="C94" s="43"/>
      <c r="D94" s="43"/>
      <c r="E94" s="47"/>
      <c r="F94" s="43"/>
      <c r="G94" s="45"/>
      <c r="H94" s="58"/>
      <c r="I94" s="58"/>
    </row>
    <row r="95" spans="1:9" ht="15" x14ac:dyDescent="0.25">
      <c r="A95" s="57"/>
      <c r="B95" s="56"/>
      <c r="C95" s="43"/>
      <c r="D95" s="43"/>
      <c r="E95" s="47"/>
      <c r="F95" s="43"/>
      <c r="G95" s="45"/>
      <c r="H95" s="58"/>
      <c r="I95" s="58"/>
    </row>
    <row r="96" spans="1:9" ht="15" x14ac:dyDescent="0.25">
      <c r="A96" s="61"/>
      <c r="B96" s="56"/>
      <c r="C96" s="43"/>
      <c r="D96" s="44"/>
      <c r="E96" s="44"/>
      <c r="F96" s="44"/>
      <c r="G96" s="45"/>
      <c r="H96" s="58"/>
      <c r="I96" s="58"/>
    </row>
    <row r="97" spans="1:9" ht="15" x14ac:dyDescent="0.25">
      <c r="A97" s="57"/>
      <c r="B97" s="56"/>
      <c r="C97" s="43"/>
      <c r="D97" s="44"/>
      <c r="E97" s="43"/>
      <c r="F97" s="44"/>
      <c r="G97" s="45"/>
      <c r="H97" s="58"/>
      <c r="I97" s="58"/>
    </row>
    <row r="98" spans="1:9" ht="15" x14ac:dyDescent="0.25">
      <c r="A98" s="57"/>
      <c r="B98" s="56"/>
      <c r="C98" s="43"/>
      <c r="D98" s="43"/>
      <c r="E98" s="47"/>
      <c r="F98" s="43"/>
      <c r="G98" s="45"/>
      <c r="H98" s="58"/>
      <c r="I98" s="58"/>
    </row>
    <row r="99" spans="1:9" ht="15" x14ac:dyDescent="0.25">
      <c r="A99" s="57"/>
      <c r="B99" s="56"/>
      <c r="C99" s="43"/>
      <c r="D99" s="43"/>
      <c r="E99" s="47"/>
      <c r="F99" s="54"/>
      <c r="G99" s="45"/>
      <c r="H99" s="58"/>
      <c r="I99" s="58"/>
    </row>
    <row r="100" spans="1:9" ht="15" x14ac:dyDescent="0.25">
      <c r="A100" s="57"/>
      <c r="B100" s="56"/>
      <c r="C100" s="43"/>
      <c r="D100" s="43"/>
      <c r="E100" s="47"/>
      <c r="F100" s="54"/>
      <c r="G100" s="45"/>
      <c r="H100" s="58"/>
      <c r="I100" s="58"/>
    </row>
    <row r="101" spans="1:9" ht="15" x14ac:dyDescent="0.25">
      <c r="A101" s="60"/>
      <c r="B101" s="56"/>
      <c r="C101" s="43"/>
      <c r="D101" s="43"/>
      <c r="E101" s="46"/>
      <c r="F101" s="43"/>
      <c r="G101" s="55"/>
      <c r="H101" s="58"/>
      <c r="I101" s="58"/>
    </row>
    <row r="102" spans="1:9" ht="15" x14ac:dyDescent="0.25">
      <c r="A102" s="60"/>
      <c r="B102" s="56"/>
      <c r="C102" s="43"/>
      <c r="D102" s="43"/>
      <c r="E102" s="63"/>
      <c r="F102" s="43"/>
      <c r="G102" s="45"/>
      <c r="H102" s="58"/>
      <c r="I102" s="58"/>
    </row>
    <row r="103" spans="1:9" ht="15" x14ac:dyDescent="0.25">
      <c r="A103" s="60"/>
      <c r="B103" s="56"/>
      <c r="C103" s="43"/>
      <c r="D103" s="43"/>
      <c r="E103" s="47"/>
      <c r="F103" s="43"/>
      <c r="G103" s="45"/>
      <c r="H103" s="58"/>
      <c r="I103" s="58"/>
    </row>
    <row r="104" spans="1:9" ht="15" x14ac:dyDescent="0.25">
      <c r="A104" s="60"/>
      <c r="B104" s="56"/>
      <c r="C104" s="43"/>
      <c r="D104" s="43"/>
      <c r="E104" s="47"/>
      <c r="F104" s="43"/>
      <c r="G104" s="45"/>
      <c r="H104" s="58"/>
      <c r="I104" s="58"/>
    </row>
    <row r="105" spans="1:9" ht="15" x14ac:dyDescent="0.25">
      <c r="A105" s="60"/>
      <c r="B105" s="56"/>
      <c r="C105" s="43"/>
      <c r="D105" s="43"/>
      <c r="E105" s="47"/>
      <c r="F105" s="43"/>
      <c r="G105" s="45"/>
      <c r="H105" s="58"/>
      <c r="I105" s="58"/>
    </row>
    <row r="106" spans="1:9" ht="15" x14ac:dyDescent="0.25">
      <c r="A106" s="60"/>
      <c r="B106" s="56"/>
      <c r="C106" s="43"/>
      <c r="D106" s="43"/>
      <c r="E106" s="47"/>
      <c r="F106" s="43"/>
      <c r="G106" s="45"/>
      <c r="H106" s="58"/>
      <c r="I106" s="58"/>
    </row>
    <row r="107" spans="1:9" ht="15" x14ac:dyDescent="0.25">
      <c r="A107" s="59"/>
      <c r="B107" s="56"/>
      <c r="C107" s="43"/>
      <c r="D107" s="43"/>
      <c r="E107" s="47"/>
      <c r="F107" s="43"/>
      <c r="G107" s="45"/>
      <c r="H107" s="58"/>
      <c r="I107" s="58"/>
    </row>
    <row r="108" spans="1:9" ht="15" x14ac:dyDescent="0.25">
      <c r="A108" s="59"/>
      <c r="B108" s="56"/>
      <c r="C108" s="43"/>
      <c r="D108" s="43"/>
      <c r="E108" s="46"/>
      <c r="F108" s="43"/>
      <c r="G108" s="45"/>
      <c r="H108" s="58"/>
      <c r="I108" s="58"/>
    </row>
    <row r="109" spans="1:9" ht="15" x14ac:dyDescent="0.25">
      <c r="A109" s="59"/>
      <c r="B109" s="56"/>
      <c r="C109" s="43"/>
      <c r="D109" s="43"/>
      <c r="E109" s="46"/>
      <c r="F109" s="43"/>
      <c r="G109" s="45"/>
      <c r="H109" s="58"/>
      <c r="I109" s="58"/>
    </row>
    <row r="110" spans="1:9" ht="15" x14ac:dyDescent="0.25">
      <c r="A110" s="59"/>
      <c r="B110" s="56"/>
      <c r="C110" s="43"/>
      <c r="D110" s="43"/>
      <c r="E110" s="47"/>
      <c r="F110" s="43"/>
      <c r="G110" s="45"/>
      <c r="H110" s="58"/>
      <c r="I110" s="58"/>
    </row>
    <row r="111" spans="1:9" ht="15" x14ac:dyDescent="0.25">
      <c r="A111" s="59"/>
      <c r="B111" s="56"/>
      <c r="C111" s="43"/>
      <c r="D111" s="43"/>
      <c r="E111" s="47"/>
      <c r="F111" s="43"/>
      <c r="G111" s="45"/>
      <c r="H111" s="58"/>
      <c r="I111" s="58"/>
    </row>
    <row r="112" spans="1:9" ht="15" x14ac:dyDescent="0.25">
      <c r="A112" s="59"/>
      <c r="B112" s="56"/>
      <c r="C112" s="43"/>
      <c r="D112" s="43"/>
      <c r="E112" s="47"/>
      <c r="F112" s="43"/>
      <c r="G112" s="45"/>
      <c r="H112" s="58"/>
      <c r="I112" s="58"/>
    </row>
    <row r="113" spans="1:9" ht="15.75" x14ac:dyDescent="0.25">
      <c r="A113" s="62"/>
      <c r="B113" s="49"/>
      <c r="C113" s="50"/>
      <c r="D113" s="50"/>
      <c r="E113" s="50"/>
      <c r="F113" s="50"/>
      <c r="G113" s="55"/>
      <c r="H113" s="58"/>
      <c r="I113" s="58"/>
    </row>
    <row r="114" spans="1:9" ht="15" x14ac:dyDescent="0.25">
      <c r="A114" s="57"/>
      <c r="B114" s="26"/>
      <c r="C114" s="43"/>
      <c r="D114" s="43"/>
      <c r="E114" s="47"/>
      <c r="F114" s="43"/>
      <c r="G114" s="45"/>
      <c r="H114" s="58"/>
      <c r="I114" s="58"/>
    </row>
    <row r="115" spans="1:9" ht="57" customHeight="1" x14ac:dyDescent="0.25">
      <c r="A115" s="57"/>
      <c r="B115" s="26"/>
      <c r="C115" s="43"/>
      <c r="D115" s="43"/>
      <c r="E115" s="43"/>
      <c r="F115" s="43"/>
      <c r="G115" s="45"/>
      <c r="H115" s="58"/>
      <c r="I115" s="59"/>
    </row>
    <row r="116" spans="1:9" ht="15" x14ac:dyDescent="0.25">
      <c r="A116" s="57"/>
      <c r="B116" s="26"/>
      <c r="C116" s="43"/>
      <c r="D116" s="43"/>
      <c r="E116" s="64"/>
      <c r="F116" s="43"/>
      <c r="G116" s="45"/>
      <c r="H116" s="58"/>
      <c r="I116" s="58"/>
    </row>
    <row r="117" spans="1:9" ht="15" x14ac:dyDescent="0.25">
      <c r="A117" s="57"/>
      <c r="B117" s="26"/>
      <c r="C117" s="43"/>
      <c r="D117" s="43"/>
      <c r="E117" s="64"/>
      <c r="F117" s="43"/>
      <c r="G117" s="45"/>
      <c r="H117" s="58"/>
      <c r="I117" s="58"/>
    </row>
    <row r="118" spans="1:9" ht="15" x14ac:dyDescent="0.25">
      <c r="A118" s="57"/>
      <c r="B118" s="26"/>
      <c r="C118" s="43"/>
      <c r="D118" s="43"/>
      <c r="E118" s="46"/>
      <c r="F118" s="43"/>
      <c r="G118" s="45"/>
      <c r="H118" s="58"/>
      <c r="I118" s="58"/>
    </row>
    <row r="119" spans="1:9" ht="15" x14ac:dyDescent="0.25">
      <c r="A119" s="57"/>
      <c r="B119" s="26"/>
      <c r="C119" s="43"/>
      <c r="D119" s="43"/>
      <c r="E119" s="46"/>
      <c r="F119" s="43"/>
      <c r="G119" s="45"/>
      <c r="H119" s="58"/>
      <c r="I119" s="58"/>
    </row>
    <row r="120" spans="1:9" ht="15" x14ac:dyDescent="0.25">
      <c r="A120" s="57"/>
      <c r="B120" s="26"/>
      <c r="C120" s="43"/>
      <c r="D120" s="43"/>
      <c r="E120" s="47"/>
      <c r="F120" s="43"/>
      <c r="G120" s="45"/>
      <c r="H120" s="58"/>
      <c r="I120" s="58"/>
    </row>
    <row r="121" spans="1:9" ht="15" x14ac:dyDescent="0.25">
      <c r="A121" s="57"/>
      <c r="B121" s="26"/>
      <c r="C121" s="43"/>
      <c r="D121" s="43"/>
      <c r="E121" s="47"/>
      <c r="F121" s="43"/>
      <c r="G121" s="45"/>
      <c r="H121" s="58"/>
      <c r="I121" s="58"/>
    </row>
    <row r="122" spans="1:9" ht="15" x14ac:dyDescent="0.25">
      <c r="A122" s="57"/>
      <c r="B122" s="26"/>
      <c r="C122" s="43"/>
      <c r="D122" s="43"/>
      <c r="E122" s="52"/>
      <c r="F122" s="43"/>
      <c r="G122" s="45"/>
      <c r="H122" s="58"/>
      <c r="I122" s="58"/>
    </row>
    <row r="123" spans="1:9" ht="15.75" x14ac:dyDescent="0.25">
      <c r="A123" s="62"/>
      <c r="B123" s="49"/>
      <c r="C123" s="50"/>
      <c r="D123" s="50"/>
      <c r="E123" s="65"/>
      <c r="F123" s="50"/>
      <c r="G123" s="45"/>
      <c r="H123" s="58"/>
      <c r="I123" s="58"/>
    </row>
    <row r="124" spans="1:9" ht="15.75" x14ac:dyDescent="0.25">
      <c r="A124" s="60"/>
      <c r="B124" s="56"/>
      <c r="C124" s="50"/>
      <c r="D124" s="43"/>
      <c r="E124" s="53"/>
      <c r="F124" s="50"/>
      <c r="G124" s="45"/>
      <c r="H124" s="58"/>
      <c r="I124" s="58"/>
    </row>
    <row r="125" spans="1:9" ht="15.75" x14ac:dyDescent="0.25">
      <c r="A125" s="60"/>
      <c r="B125" s="56"/>
      <c r="C125" s="50"/>
      <c r="D125" s="43"/>
      <c r="E125" s="53"/>
      <c r="F125" s="43"/>
      <c r="G125" s="45"/>
      <c r="H125" s="58"/>
      <c r="I125" s="58"/>
    </row>
    <row r="126" spans="1:9" ht="15" x14ac:dyDescent="0.25">
      <c r="A126" s="59"/>
      <c r="B126" s="56"/>
      <c r="C126" s="43"/>
      <c r="D126" s="43"/>
      <c r="E126" s="43"/>
      <c r="F126" s="43"/>
      <c r="G126" s="45"/>
      <c r="H126" s="58"/>
      <c r="I126" s="58"/>
    </row>
    <row r="127" spans="1:9" ht="15" x14ac:dyDescent="0.25">
      <c r="A127" s="57"/>
      <c r="B127" s="56"/>
      <c r="C127" s="43"/>
      <c r="D127" s="43"/>
      <c r="E127" s="63"/>
      <c r="F127" s="43"/>
      <c r="G127" s="45"/>
      <c r="H127" s="58"/>
      <c r="I127" s="58"/>
    </row>
    <row r="128" spans="1:9" ht="15" x14ac:dyDescent="0.25">
      <c r="A128" s="57"/>
      <c r="B128" s="56"/>
      <c r="C128" s="43"/>
      <c r="D128" s="43"/>
      <c r="E128" s="47"/>
      <c r="F128" s="43"/>
      <c r="G128" s="45"/>
      <c r="H128" s="58"/>
      <c r="I128" s="58"/>
    </row>
    <row r="129" spans="1:9" ht="15" x14ac:dyDescent="0.25">
      <c r="A129" s="57"/>
      <c r="B129" s="56"/>
      <c r="C129" s="43"/>
      <c r="D129" s="43"/>
      <c r="E129" s="54"/>
      <c r="F129" s="43"/>
      <c r="G129" s="45"/>
      <c r="H129" s="58"/>
      <c r="I129" s="58"/>
    </row>
    <row r="130" spans="1:9" ht="15" x14ac:dyDescent="0.25">
      <c r="A130" s="60"/>
      <c r="B130" s="56"/>
      <c r="C130" s="43"/>
      <c r="D130" s="43"/>
      <c r="E130" s="47"/>
      <c r="F130" s="43"/>
      <c r="G130" s="45"/>
      <c r="H130" s="58"/>
      <c r="I130" s="58"/>
    </row>
    <row r="131" spans="1:9" ht="15" x14ac:dyDescent="0.25">
      <c r="A131" s="60"/>
      <c r="B131" s="56"/>
      <c r="C131" s="43"/>
      <c r="D131" s="43"/>
      <c r="E131" s="47"/>
      <c r="F131" s="43"/>
      <c r="G131" s="45"/>
      <c r="H131" s="58"/>
      <c r="I131" s="58"/>
    </row>
    <row r="132" spans="1:9" ht="15" x14ac:dyDescent="0.25">
      <c r="A132" s="60"/>
      <c r="B132" s="56"/>
      <c r="C132" s="43"/>
      <c r="D132" s="43"/>
      <c r="E132" s="46"/>
      <c r="F132" s="43"/>
      <c r="G132" s="45"/>
      <c r="H132" s="58"/>
      <c r="I132" s="58"/>
    </row>
    <row r="133" spans="1:9" ht="15" x14ac:dyDescent="0.25">
      <c r="A133" s="57"/>
      <c r="B133" s="56"/>
      <c r="C133" s="43"/>
      <c r="D133" s="43"/>
      <c r="E133" s="47"/>
      <c r="F133" s="43"/>
      <c r="G133" s="45"/>
      <c r="H133" s="58"/>
      <c r="I133" s="58"/>
    </row>
    <row r="134" spans="1:9" ht="15" x14ac:dyDescent="0.25">
      <c r="A134" s="57"/>
      <c r="B134" s="56"/>
      <c r="C134" s="43"/>
      <c r="D134" s="43"/>
      <c r="E134" s="47"/>
      <c r="F134" s="43"/>
      <c r="G134" s="55"/>
      <c r="H134" s="58"/>
      <c r="I134" s="58"/>
    </row>
    <row r="135" spans="1:9" ht="15" x14ac:dyDescent="0.25">
      <c r="A135" s="57"/>
      <c r="B135" s="56"/>
      <c r="C135" s="43"/>
      <c r="D135" s="43"/>
      <c r="E135" s="66"/>
      <c r="F135" s="43"/>
      <c r="G135" s="55"/>
      <c r="H135" s="58"/>
      <c r="I135" s="58"/>
    </row>
    <row r="136" spans="1:9" ht="15" x14ac:dyDescent="0.25">
      <c r="A136" s="57"/>
      <c r="B136" s="56"/>
      <c r="C136" s="43"/>
      <c r="D136" s="43"/>
      <c r="E136" s="43"/>
      <c r="F136" s="43"/>
      <c r="G136" s="45"/>
      <c r="H136" s="58"/>
      <c r="I136" s="58"/>
    </row>
    <row r="137" spans="1:9" ht="15" x14ac:dyDescent="0.25">
      <c r="A137" s="67"/>
      <c r="B137" s="56"/>
      <c r="C137" s="43"/>
      <c r="D137" s="43"/>
      <c r="E137" s="47"/>
      <c r="F137" s="43"/>
      <c r="G137" s="45"/>
      <c r="H137" s="58"/>
      <c r="I137" s="58"/>
    </row>
    <row r="138" spans="1:9" ht="15" x14ac:dyDescent="0.25">
      <c r="A138" s="67"/>
      <c r="B138" s="56"/>
      <c r="C138" s="43"/>
      <c r="D138" s="43"/>
      <c r="E138" s="63"/>
      <c r="F138" s="43"/>
      <c r="G138" s="45"/>
      <c r="H138" s="58"/>
      <c r="I138" s="58"/>
    </row>
    <row r="139" spans="1:9" ht="15" x14ac:dyDescent="0.25">
      <c r="A139" s="67"/>
      <c r="B139" s="56"/>
      <c r="C139" s="43"/>
      <c r="D139" s="43"/>
      <c r="E139" s="63"/>
      <c r="F139" s="43"/>
      <c r="G139" s="45"/>
      <c r="H139" s="58"/>
      <c r="I139" s="58"/>
    </row>
    <row r="140" spans="1:9" ht="15" x14ac:dyDescent="0.25">
      <c r="A140" s="67"/>
      <c r="B140" s="56"/>
      <c r="C140" s="43"/>
      <c r="D140" s="43"/>
      <c r="E140" s="63"/>
      <c r="F140" s="43"/>
      <c r="G140" s="45"/>
      <c r="H140" s="58"/>
      <c r="I140" s="58"/>
    </row>
    <row r="141" spans="1:9" ht="15" x14ac:dyDescent="0.25">
      <c r="A141" s="67"/>
      <c r="B141" s="56"/>
      <c r="C141" s="43"/>
      <c r="D141" s="43"/>
      <c r="E141" s="47"/>
      <c r="F141" s="43"/>
      <c r="G141" s="45"/>
      <c r="H141" s="58"/>
      <c r="I141" s="58"/>
    </row>
    <row r="142" spans="1:9" ht="15" x14ac:dyDescent="0.25">
      <c r="A142" s="59"/>
      <c r="B142" s="56"/>
      <c r="C142" s="43"/>
      <c r="D142" s="43"/>
      <c r="E142" s="63"/>
      <c r="F142" s="43"/>
      <c r="G142" s="45"/>
      <c r="H142" s="58"/>
      <c r="I142" s="58"/>
    </row>
    <row r="143" spans="1:9" ht="15" x14ac:dyDescent="0.25">
      <c r="A143" s="59"/>
      <c r="B143" s="56"/>
      <c r="C143" s="43"/>
      <c r="D143" s="43"/>
      <c r="E143" s="48"/>
      <c r="F143" s="43"/>
      <c r="G143" s="45"/>
      <c r="H143" s="58"/>
      <c r="I143" s="58"/>
    </row>
    <row r="144" spans="1:9" ht="15" x14ac:dyDescent="0.25">
      <c r="A144" s="59"/>
      <c r="B144" s="56"/>
      <c r="C144" s="43"/>
      <c r="D144" s="43"/>
      <c r="E144" s="54"/>
      <c r="F144" s="43"/>
      <c r="G144" s="45"/>
      <c r="H144" s="58"/>
      <c r="I144" s="58"/>
    </row>
    <row r="145" spans="1:255" ht="15" x14ac:dyDescent="0.25">
      <c r="A145" s="59"/>
      <c r="B145" s="56"/>
      <c r="C145" s="43"/>
      <c r="D145" s="43"/>
      <c r="E145" s="54"/>
      <c r="F145" s="43"/>
      <c r="G145" s="45"/>
      <c r="H145" s="58"/>
      <c r="I145" s="58"/>
    </row>
    <row r="146" spans="1:255" ht="15" x14ac:dyDescent="0.25">
      <c r="A146" s="59"/>
      <c r="B146" s="56"/>
      <c r="C146" s="43"/>
      <c r="D146" s="43"/>
      <c r="E146" s="54"/>
      <c r="F146" s="43"/>
      <c r="G146" s="45"/>
      <c r="H146" s="58"/>
      <c r="I146" s="58"/>
    </row>
    <row r="147" spans="1:255" ht="15" x14ac:dyDescent="0.25">
      <c r="A147" s="59"/>
      <c r="B147" s="56"/>
      <c r="C147" s="43"/>
      <c r="D147" s="43"/>
      <c r="E147" s="47"/>
      <c r="F147" s="43"/>
      <c r="G147" s="45"/>
      <c r="H147" s="58"/>
      <c r="I147" s="58"/>
    </row>
    <row r="148" spans="1:255" ht="15" x14ac:dyDescent="0.25">
      <c r="A148" s="59"/>
      <c r="B148" s="56"/>
      <c r="C148" s="43"/>
      <c r="D148" s="43"/>
      <c r="E148" s="63"/>
      <c r="F148" s="43"/>
      <c r="G148" s="45"/>
      <c r="H148" s="58"/>
      <c r="I148" s="58"/>
    </row>
    <row r="149" spans="1:255" ht="15" x14ac:dyDescent="0.25">
      <c r="A149" s="59"/>
      <c r="B149" s="56"/>
      <c r="C149" s="43"/>
      <c r="D149" s="43"/>
      <c r="E149" s="47"/>
      <c r="F149" s="43"/>
      <c r="G149" s="45"/>
      <c r="H149" s="58"/>
      <c r="I149" s="58"/>
    </row>
    <row r="150" spans="1:255" ht="15" x14ac:dyDescent="0.25">
      <c r="A150" s="57"/>
      <c r="B150" s="56"/>
      <c r="C150" s="43"/>
      <c r="D150" s="43"/>
      <c r="E150" s="47"/>
      <c r="F150" s="43"/>
      <c r="G150" s="45"/>
      <c r="H150" s="58"/>
      <c r="I150" s="58"/>
    </row>
    <row r="151" spans="1:255" ht="15" x14ac:dyDescent="0.25">
      <c r="A151" s="57"/>
      <c r="B151" s="56"/>
      <c r="C151" s="43"/>
      <c r="D151" s="43"/>
      <c r="E151" s="47"/>
      <c r="F151" s="43"/>
      <c r="G151" s="45"/>
      <c r="H151" s="58"/>
      <c r="I151" s="58"/>
    </row>
    <row r="152" spans="1:255" ht="15" x14ac:dyDescent="0.25">
      <c r="A152" s="57"/>
      <c r="B152" s="56"/>
      <c r="C152" s="43"/>
      <c r="D152" s="43"/>
      <c r="E152" s="47"/>
      <c r="F152" s="43"/>
      <c r="G152" s="45"/>
      <c r="H152" s="58"/>
      <c r="I152" s="58"/>
    </row>
    <row r="153" spans="1:255" ht="15" x14ac:dyDescent="0.25">
      <c r="A153" s="57"/>
      <c r="B153" s="56"/>
      <c r="C153" s="43"/>
      <c r="D153" s="43"/>
      <c r="E153" s="54"/>
      <c r="F153" s="43"/>
      <c r="G153" s="45"/>
      <c r="H153" s="58"/>
      <c r="I153" s="58"/>
    </row>
    <row r="154" spans="1:255" ht="15" x14ac:dyDescent="0.25">
      <c r="A154" s="59"/>
      <c r="B154" s="56"/>
      <c r="C154" s="43"/>
      <c r="D154" s="43"/>
      <c r="E154" s="47"/>
      <c r="F154" s="43"/>
      <c r="G154" s="45"/>
      <c r="H154" s="58"/>
      <c r="I154" s="58"/>
    </row>
    <row r="155" spans="1:255" ht="15" x14ac:dyDescent="0.25">
      <c r="A155" s="57"/>
      <c r="B155" s="56"/>
      <c r="C155" s="43"/>
      <c r="D155" s="43"/>
      <c r="E155" s="47"/>
      <c r="F155" s="43"/>
      <c r="G155" s="45"/>
      <c r="H155" s="58"/>
      <c r="I155" s="58"/>
    </row>
    <row r="156" spans="1:255" ht="15" x14ac:dyDescent="0.25">
      <c r="A156" s="57"/>
      <c r="B156" s="56"/>
      <c r="C156" s="54"/>
      <c r="D156" s="54"/>
      <c r="E156" s="47"/>
      <c r="F156" s="54"/>
      <c r="G156" s="55"/>
      <c r="H156" s="58"/>
      <c r="I156" s="58"/>
    </row>
    <row r="157" spans="1:255" ht="15" x14ac:dyDescent="0.25">
      <c r="A157" s="57"/>
      <c r="B157" s="56"/>
      <c r="C157" s="54"/>
      <c r="D157" s="54"/>
      <c r="E157" s="54"/>
      <c r="F157" s="54"/>
      <c r="G157" s="55"/>
      <c r="H157" s="58"/>
      <c r="I157" s="58"/>
    </row>
    <row r="158" spans="1:255" ht="15" x14ac:dyDescent="0.25">
      <c r="A158" s="57"/>
      <c r="B158" s="56"/>
      <c r="C158" s="43"/>
      <c r="D158" s="43"/>
      <c r="E158" s="48"/>
      <c r="F158" s="43"/>
      <c r="G158" s="45"/>
      <c r="H158" s="58"/>
      <c r="I158" s="58"/>
    </row>
    <row r="159" spans="1:255" ht="15" x14ac:dyDescent="0.25">
      <c r="A159" s="57"/>
      <c r="B159" s="56"/>
      <c r="C159" s="43"/>
      <c r="D159" s="43"/>
      <c r="E159" s="63"/>
      <c r="F159" s="43"/>
      <c r="G159" s="45"/>
      <c r="H159" s="58"/>
      <c r="I159" s="58"/>
    </row>
    <row r="160" spans="1:255" ht="15" x14ac:dyDescent="0.25">
      <c r="A160" s="57"/>
      <c r="B160" s="56"/>
      <c r="C160" s="43"/>
      <c r="D160" s="43"/>
      <c r="E160" s="63"/>
      <c r="F160" s="43"/>
      <c r="G160" s="45"/>
      <c r="H160" s="68"/>
      <c r="I160" s="68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  <c r="IT160" s="27"/>
      <c r="IU160" s="27"/>
    </row>
    <row r="161" spans="1:9" ht="15" x14ac:dyDescent="0.25">
      <c r="A161" s="57"/>
      <c r="B161" s="56"/>
      <c r="C161" s="43"/>
      <c r="D161" s="43"/>
      <c r="E161" s="63"/>
      <c r="F161" s="43"/>
      <c r="G161" s="45"/>
      <c r="H161" s="58"/>
      <c r="I161" s="58"/>
    </row>
    <row r="162" spans="1:9" ht="15" x14ac:dyDescent="0.25">
      <c r="A162" s="57"/>
      <c r="B162" s="56"/>
      <c r="C162" s="43"/>
      <c r="D162" s="43"/>
      <c r="E162" s="63"/>
      <c r="F162" s="43"/>
      <c r="G162" s="45"/>
      <c r="H162" s="58"/>
      <c r="I162" s="58"/>
    </row>
    <row r="163" spans="1:9" ht="15" x14ac:dyDescent="0.25">
      <c r="A163" s="57"/>
      <c r="B163" s="56"/>
      <c r="C163" s="43"/>
      <c r="D163" s="43"/>
      <c r="E163" s="63"/>
      <c r="F163" s="43"/>
      <c r="G163" s="45"/>
      <c r="H163" s="58"/>
      <c r="I163" s="58"/>
    </row>
    <row r="164" spans="1:9" ht="15" x14ac:dyDescent="0.25">
      <c r="A164" s="57"/>
      <c r="B164" s="56"/>
      <c r="C164" s="43"/>
      <c r="D164" s="43"/>
      <c r="E164" s="63"/>
      <c r="F164" s="43"/>
      <c r="G164" s="45"/>
      <c r="H164" s="58"/>
      <c r="I164" s="58"/>
    </row>
    <row r="165" spans="1:9" ht="15" x14ac:dyDescent="0.25">
      <c r="A165" s="57"/>
      <c r="B165" s="56"/>
      <c r="C165" s="43"/>
      <c r="D165" s="43"/>
      <c r="E165" s="63"/>
      <c r="F165" s="43"/>
      <c r="G165" s="45"/>
      <c r="H165" s="58"/>
      <c r="I165" s="58"/>
    </row>
    <row r="166" spans="1:9" ht="15" x14ac:dyDescent="0.25">
      <c r="A166" s="57"/>
      <c r="B166" s="56"/>
      <c r="C166" s="43"/>
      <c r="D166" s="43"/>
      <c r="E166" s="63"/>
      <c r="F166" s="43"/>
      <c r="G166" s="45"/>
      <c r="H166" s="58"/>
      <c r="I166" s="58"/>
    </row>
    <row r="167" spans="1:9" ht="15.75" x14ac:dyDescent="0.25">
      <c r="A167" s="69"/>
      <c r="B167" s="56"/>
      <c r="C167" s="50"/>
      <c r="D167" s="50"/>
      <c r="E167" s="65"/>
      <c r="F167" s="50"/>
      <c r="G167" s="45"/>
      <c r="H167" s="58"/>
      <c r="I167" s="58"/>
    </row>
    <row r="168" spans="1:9" ht="15" x14ac:dyDescent="0.25">
      <c r="A168" s="57"/>
      <c r="B168" s="56"/>
      <c r="C168" s="43"/>
      <c r="D168" s="43"/>
      <c r="E168" s="54"/>
      <c r="F168" s="43"/>
      <c r="G168" s="45"/>
      <c r="H168" s="58"/>
      <c r="I168" s="58"/>
    </row>
    <row r="169" spans="1:9" ht="15.75" x14ac:dyDescent="0.25">
      <c r="A169" s="62"/>
      <c r="B169" s="56"/>
      <c r="C169" s="50"/>
      <c r="D169" s="50"/>
      <c r="E169" s="65"/>
      <c r="F169" s="50"/>
      <c r="G169" s="45"/>
      <c r="H169" s="58"/>
      <c r="I169" s="58"/>
    </row>
    <row r="170" spans="1:9" ht="15" x14ac:dyDescent="0.25">
      <c r="A170" s="57"/>
      <c r="B170" s="56"/>
      <c r="C170" s="43"/>
      <c r="D170" s="43"/>
      <c r="E170" s="54"/>
      <c r="F170" s="43"/>
      <c r="G170" s="45"/>
      <c r="H170" s="58"/>
      <c r="I170" s="58"/>
    </row>
  </sheetData>
  <mergeCells count="9">
    <mergeCell ref="A6:A8"/>
    <mergeCell ref="C6:D6"/>
    <mergeCell ref="E6:E8"/>
    <mergeCell ref="A3:E3"/>
    <mergeCell ref="C1:E1"/>
    <mergeCell ref="C2:E2"/>
    <mergeCell ref="B6:B8"/>
    <mergeCell ref="C7:C8"/>
    <mergeCell ref="D7:D8"/>
  </mergeCells>
  <pageMargins left="1.1811023622047245" right="0.59055118110236227" top="0.78740157480314965" bottom="0.78740157480314965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</vt:lpstr>
      <vt:lpstr>'15'!Область_печати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2023-01-30T00:26:54Z</cp:lastPrinted>
  <dcterms:created xsi:type="dcterms:W3CDTF">2020-11-14T08:04:26Z</dcterms:created>
  <dcterms:modified xsi:type="dcterms:W3CDTF">2023-03-20T04:52:58Z</dcterms:modified>
</cp:coreProperties>
</file>