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950" windowHeight="9870"/>
  </bookViews>
  <sheets>
    <sheet name="1 к 14 " sheetId="6" r:id="rId1"/>
    <sheet name="Лист1" sheetId="4" r:id="rId2"/>
  </sheets>
  <calcPr calcId="152511"/>
</workbook>
</file>

<file path=xl/calcChain.xml><?xml version="1.0" encoding="utf-8"?>
<calcChain xmlns="http://schemas.openxmlformats.org/spreadsheetml/2006/main">
  <c r="F10" i="6" l="1"/>
  <c r="F11" i="6"/>
  <c r="F12" i="6"/>
  <c r="F13" i="6"/>
  <c r="F14" i="6"/>
  <c r="F15" i="6"/>
  <c r="F16" i="6"/>
  <c r="E9" i="6"/>
  <c r="D9" i="6"/>
  <c r="C9" i="6"/>
  <c r="A9" i="6"/>
  <c r="F9" i="6" l="1"/>
  <c r="G15" i="6" s="1"/>
  <c r="I11" i="6" l="1"/>
  <c r="I13" i="6"/>
  <c r="I12" i="6"/>
  <c r="G12" i="6"/>
  <c r="G10" i="6"/>
  <c r="G16" i="6"/>
  <c r="G11" i="6"/>
  <c r="H16" i="6"/>
  <c r="H11" i="6"/>
  <c r="H13" i="6"/>
  <c r="G13" i="6"/>
  <c r="H15" i="6"/>
  <c r="I10" i="6"/>
  <c r="H10" i="6"/>
  <c r="I15" i="6"/>
  <c r="H12" i="6"/>
  <c r="I14" i="6"/>
  <c r="H14" i="6"/>
  <c r="G14" i="6"/>
  <c r="I16" i="6"/>
  <c r="G9" i="6" l="1"/>
  <c r="I9" i="6"/>
  <c r="H9" i="6"/>
</calcChain>
</file>

<file path=xl/sharedStrings.xml><?xml version="1.0" encoding="utf-8"?>
<sst xmlns="http://schemas.openxmlformats.org/spreadsheetml/2006/main" count="20" uniqueCount="20">
  <si>
    <t>№</t>
  </si>
  <si>
    <t>Наименования поселений</t>
  </si>
  <si>
    <t>Итого по поселениям</t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</si>
  <si>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</si>
  <si>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</si>
  <si>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</si>
  <si>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</si>
  <si>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</si>
  <si>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</si>
  <si>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</si>
  <si>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Объем средств для погашения основного долга по кредитам (БКji)</t>
  </si>
  <si>
    <t>Приложение 1                                                                     к Приложению 14 к решению Думы Балаганского района</t>
  </si>
  <si>
    <t>Общий объем субвенций из областного бюджета на 2025 год (Ci)</t>
  </si>
  <si>
    <t>Расчетный объем доходных источников прогноз          (П)</t>
  </si>
  <si>
    <t>Прогноз объема расходов            (ПРji)</t>
  </si>
  <si>
    <t>Расчетный объем расходных обязательств поселений                    (Рji)</t>
  </si>
  <si>
    <t>РАСЧЕТНЫЙ ОБЪЕМ ДОХОДНЫХ ИСТОЧНИКОВ И РАСЧЕТНЫЙ ОБЪЕМ РАСХОДНЫХ ОБЯЗАТЕЛЬСТВ ПОСЕЛЕНИЙ НА 2023 ГОД И НА ПЛАНОВЫЙ ПЕРИОД 2024 И 2025 ГОДОВ</t>
  </si>
  <si>
    <t>Наименование показателей</t>
  </si>
  <si>
    <t>Общий объем субвенций из областного бюджета на 2024 год (Ci)</t>
  </si>
  <si>
    <t>Общий объем субвенций из областного бюджета       на 2023 год (Ci)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</si>
</sst>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1" fillId="0" borderId="0" xfId="0" applyFont="1"/>
    <xf numFmtId="3" fontId="6" fillId="0" borderId="1" xfId="2" applyNumberFormat="1" applyFont="1" applyFill="1" applyBorder="1" applyAlignment="1" applyProtection="1">
      <alignment horizontal="center" shrinkToFit="1"/>
    </xf>
    <xf numFmtId="3" fontId="4" fillId="0" borderId="1" xfId="1" applyNumberFormat="1" applyFont="1" applyFill="1" applyBorder="1" applyAlignment="1">
      <alignment horizontal="right" shrinkToFit="1"/>
    </xf>
    <xf numFmtId="0" fontId="1" fillId="0" borderId="1" xfId="3" applyNumberFormat="1" applyFont="1" applyFill="1" applyBorder="1" applyAlignment="1">
      <alignment horizontal="center" vertical="center" shrinkToFit="1"/>
    </xf>
    <xf numFmtId="0" fontId="8" fillId="0" borderId="1" xfId="4" applyNumberFormat="1" applyFont="1" applyFill="1" applyBorder="1" applyAlignment="1" applyProtection="1">
      <alignment horizontal="left" wrapText="1"/>
    </xf>
    <xf numFmtId="3" fontId="1" fillId="2" borderId="1" xfId="1" applyNumberFormat="1" applyFont="1" applyFill="1" applyBorder="1" applyAlignment="1" applyProtection="1">
      <alignment shrinkToFit="1"/>
      <protection locked="0"/>
    </xf>
    <xf numFmtId="1" fontId="4" fillId="0" borderId="1" xfId="1" applyNumberFormat="1" applyFont="1" applyFill="1" applyBorder="1" applyAlignment="1">
      <alignment horizontal="right" shrinkToFit="1"/>
    </xf>
    <xf numFmtId="1" fontId="1" fillId="2" borderId="1" xfId="1" applyNumberFormat="1" applyFont="1" applyFill="1" applyBorder="1" applyAlignment="1" applyProtection="1">
      <alignment shrinkToFit="1"/>
      <protection locked="0"/>
    </xf>
    <xf numFmtId="49" fontId="9" fillId="0" borderId="1" xfId="1" applyNumberFormat="1" applyFont="1" applyFill="1" applyBorder="1" applyAlignment="1">
      <alignment horizontal="left" vertical="center" shrinkToFit="1"/>
    </xf>
    <xf numFmtId="0" fontId="1" fillId="2" borderId="2" xfId="0" applyFont="1" applyFill="1" applyBorder="1"/>
    <xf numFmtId="0" fontId="10" fillId="0" borderId="2" xfId="0" applyFont="1" applyBorder="1"/>
    <xf numFmtId="164" fontId="11" fillId="0" borderId="3" xfId="0" applyNumberFormat="1" applyFont="1" applyBorder="1"/>
    <xf numFmtId="164" fontId="4" fillId="2" borderId="7" xfId="1" applyNumberFormat="1" applyFont="1" applyFill="1" applyBorder="1" applyAlignment="1">
      <alignment horizontal="right" shrinkToFit="1"/>
    </xf>
    <xf numFmtId="165" fontId="1" fillId="2" borderId="4" xfId="1" applyNumberFormat="1" applyFont="1" applyFill="1" applyBorder="1" applyAlignment="1" applyProtection="1">
      <alignment shrinkToFit="1"/>
      <protection locked="0"/>
    </xf>
    <xf numFmtId="2" fontId="1" fillId="2" borderId="4" xfId="1" applyNumberFormat="1" applyFont="1" applyFill="1" applyBorder="1" applyAlignment="1" applyProtection="1">
      <alignment shrinkToFit="1"/>
      <protection locked="0"/>
    </xf>
    <xf numFmtId="2" fontId="10" fillId="0" borderId="1" xfId="0" applyNumberFormat="1" applyFont="1" applyBorder="1"/>
    <xf numFmtId="4" fontId="0" fillId="0" borderId="0" xfId="0" applyNumberFormat="1"/>
    <xf numFmtId="1" fontId="1" fillId="0" borderId="6" xfId="1" applyNumberFormat="1" applyFont="1" applyFill="1" applyBorder="1" applyAlignment="1">
      <alignment horizontal="center" vertical="center" wrapText="1"/>
    </xf>
    <xf numFmtId="1" fontId="1" fillId="0" borderId="7" xfId="1" applyNumberFormat="1" applyFont="1" applyFill="1" applyBorder="1" applyAlignment="1">
      <alignment horizontal="center" vertical="center" wrapText="1"/>
    </xf>
    <xf numFmtId="1" fontId="1" fillId="0" borderId="5" xfId="1" applyNumberFormat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1" applyFont="1" applyFill="1" applyAlignment="1">
      <alignment horizontal="center" wrapText="1"/>
    </xf>
    <xf numFmtId="0" fontId="3" fillId="2" borderId="0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1" fontId="1" fillId="0" borderId="2" xfId="1" applyNumberFormat="1" applyFont="1" applyFill="1" applyBorder="1" applyAlignment="1">
      <alignment horizontal="center" vertical="center" wrapText="1"/>
    </xf>
    <xf numFmtId="1" fontId="1" fillId="2" borderId="2" xfId="1" applyNumberFormat="1" applyFont="1" applyFill="1" applyBorder="1" applyAlignment="1">
      <alignment horizontal="center" vertical="center" wrapText="1"/>
    </xf>
    <xf numFmtId="1" fontId="1" fillId="2" borderId="3" xfId="1" applyNumberFormat="1" applyFont="1" applyFill="1" applyBorder="1" applyAlignment="1">
      <alignment horizontal="center" vertical="center" wrapText="1"/>
    </xf>
  </cellXfs>
  <cellStyles count="5">
    <cellStyle name="Normal_own-reg-rev" xfId="2"/>
    <cellStyle name="Normal_ФФПМР_ИБР_Ставрополь_2006 4" xfId="1"/>
    <cellStyle name="Обычный" xfId="0" builtinId="0"/>
    <cellStyle name="Обычный 3" xfId="4"/>
    <cellStyle name="Обычный_ИНП МР и П 2011 ( УСН 50% НДПИ 25%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6"/>
  <sheetViews>
    <sheetView tabSelected="1" workbookViewId="0">
      <selection activeCell="N10" sqref="N10"/>
    </sheetView>
  </sheetViews>
  <sheetFormatPr defaultRowHeight="15" x14ac:dyDescent="0.25"/>
  <cols>
    <col min="1" max="1" width="9.85546875" customWidth="1"/>
    <col min="2" max="2" width="19.7109375" customWidth="1"/>
    <col min="3" max="3" width="12.140625" customWidth="1"/>
    <col min="4" max="4" width="13.140625" customWidth="1"/>
    <col min="5" max="5" width="15" customWidth="1"/>
    <col min="6" max="6" width="17" customWidth="1"/>
    <col min="7" max="7" width="25.140625" customWidth="1"/>
    <col min="8" max="8" width="19.28515625" customWidth="1"/>
    <col min="9" max="9" width="19.7109375" customWidth="1"/>
    <col min="11" max="11" width="12.42578125" customWidth="1"/>
  </cols>
  <sheetData>
    <row r="3" spans="1:12" ht="63.75" customHeight="1" x14ac:dyDescent="0.25">
      <c r="A3" s="1"/>
      <c r="B3" s="1"/>
      <c r="C3" s="1"/>
      <c r="D3" s="1"/>
      <c r="E3" s="1"/>
      <c r="F3" s="22"/>
      <c r="G3" s="22"/>
      <c r="H3" s="23" t="s">
        <v>11</v>
      </c>
      <c r="I3" s="23"/>
    </row>
    <row r="4" spans="1:12" ht="48.75" customHeight="1" x14ac:dyDescent="0.25">
      <c r="A4" s="24" t="s">
        <v>16</v>
      </c>
      <c r="B4" s="24"/>
      <c r="C4" s="24"/>
      <c r="D4" s="24"/>
      <c r="E4" s="24"/>
      <c r="F4" s="24"/>
      <c r="G4" s="24"/>
      <c r="H4" s="24"/>
      <c r="I4" s="24"/>
    </row>
    <row r="5" spans="1:12" ht="20.25" x14ac:dyDescent="0.3">
      <c r="A5" s="25"/>
      <c r="B5" s="25"/>
      <c r="C5" s="25"/>
      <c r="D5" s="25"/>
      <c r="E5" s="25"/>
      <c r="F5" s="25"/>
      <c r="G5" s="25"/>
    </row>
    <row r="6" spans="1:12" ht="26.25" customHeight="1" x14ac:dyDescent="0.25">
      <c r="A6" s="26" t="s">
        <v>17</v>
      </c>
      <c r="B6" s="26"/>
      <c r="C6" s="26"/>
      <c r="D6" s="26"/>
      <c r="E6" s="26"/>
      <c r="F6" s="26"/>
      <c r="G6" s="10">
        <v>58237.599999999999</v>
      </c>
      <c r="H6" s="11">
        <v>38186.400000000001</v>
      </c>
      <c r="I6" s="11">
        <v>37954.5</v>
      </c>
    </row>
    <row r="7" spans="1:12" ht="15" customHeight="1" x14ac:dyDescent="0.25">
      <c r="A7" s="27" t="s">
        <v>0</v>
      </c>
      <c r="B7" s="27" t="s">
        <v>1</v>
      </c>
      <c r="C7" s="27" t="s">
        <v>13</v>
      </c>
      <c r="D7" s="27" t="s">
        <v>14</v>
      </c>
      <c r="E7" s="28" t="s">
        <v>10</v>
      </c>
      <c r="F7" s="18" t="s">
        <v>15</v>
      </c>
      <c r="G7" s="20" t="s">
        <v>19</v>
      </c>
      <c r="H7" s="20" t="s">
        <v>18</v>
      </c>
      <c r="I7" s="20" t="s">
        <v>12</v>
      </c>
    </row>
    <row r="8" spans="1:12" ht="93" customHeight="1" x14ac:dyDescent="0.25">
      <c r="A8" s="21"/>
      <c r="B8" s="21"/>
      <c r="C8" s="21"/>
      <c r="D8" s="21"/>
      <c r="E8" s="29"/>
      <c r="F8" s="19"/>
      <c r="G8" s="21"/>
      <c r="H8" s="21"/>
      <c r="I8" s="21"/>
    </row>
    <row r="9" spans="1:12" ht="15.75" x14ac:dyDescent="0.25">
      <c r="A9" s="2">
        <f>COUNT(#REF!)</f>
        <v>0</v>
      </c>
      <c r="B9" s="9" t="s">
        <v>2</v>
      </c>
      <c r="C9" s="3">
        <f t="shared" ref="C9:I9" si="0">SUM(C10:C16)</f>
        <v>30702</v>
      </c>
      <c r="D9" s="3">
        <f t="shared" si="0"/>
        <v>133497</v>
      </c>
      <c r="E9" s="7">
        <f t="shared" si="0"/>
        <v>115</v>
      </c>
      <c r="F9" s="3">
        <f>SUM(F10:F16)</f>
        <v>133612</v>
      </c>
      <c r="G9" s="13">
        <f t="shared" si="0"/>
        <v>58237.600000000006</v>
      </c>
      <c r="H9" s="12">
        <f t="shared" si="0"/>
        <v>38186.400000000009</v>
      </c>
      <c r="I9" s="12">
        <f t="shared" si="0"/>
        <v>37954.5</v>
      </c>
      <c r="L9" s="17"/>
    </row>
    <row r="10" spans="1:12" ht="15.75" x14ac:dyDescent="0.25">
      <c r="A10" s="4">
        <v>1</v>
      </c>
      <c r="B10" s="5" t="s">
        <v>3</v>
      </c>
      <c r="C10" s="6">
        <v>17386</v>
      </c>
      <c r="D10" s="6">
        <v>37095</v>
      </c>
      <c r="E10" s="8"/>
      <c r="F10" s="6">
        <f>D10+E10</f>
        <v>37095</v>
      </c>
      <c r="G10" s="14">
        <f>((C10-F10)/(C9-F9))*G6</f>
        <v>11153.482250510155</v>
      </c>
      <c r="H10" s="15">
        <f>((C10-F10)/(C9-F9))*H6</f>
        <v>7313.3393994752696</v>
      </c>
      <c r="I10" s="16">
        <f>((C10-F10)/(C9-F9))*I6</f>
        <v>7268.926639782334</v>
      </c>
      <c r="L10" s="17"/>
    </row>
    <row r="11" spans="1:12" ht="15.75" x14ac:dyDescent="0.25">
      <c r="A11" s="4">
        <v>2</v>
      </c>
      <c r="B11" s="5" t="s">
        <v>4</v>
      </c>
      <c r="C11" s="6">
        <v>2359</v>
      </c>
      <c r="D11" s="6">
        <v>14082</v>
      </c>
      <c r="E11" s="8"/>
      <c r="F11" s="6">
        <f t="shared" ref="F11:F16" si="1">D11+E11</f>
        <v>14082</v>
      </c>
      <c r="G11" s="14">
        <f>((C11-F11)/(C9-F9))*G6</f>
        <v>6634.1403634243516</v>
      </c>
      <c r="H11" s="16">
        <f>((C11-F11)/(C9-F9))*H6</f>
        <v>4350.0064833349534</v>
      </c>
      <c r="I11" s="16">
        <f>((C11-F11)/(C9-F9))*I6</f>
        <v>4323.5895782722773</v>
      </c>
      <c r="L11" s="17"/>
    </row>
    <row r="12" spans="1:12" ht="15.75" x14ac:dyDescent="0.25">
      <c r="A12" s="4">
        <v>3</v>
      </c>
      <c r="B12" s="5" t="s">
        <v>5</v>
      </c>
      <c r="C12" s="6">
        <v>2433</v>
      </c>
      <c r="D12" s="6">
        <v>18051</v>
      </c>
      <c r="E12" s="8"/>
      <c r="F12" s="6">
        <f t="shared" si="1"/>
        <v>18051</v>
      </c>
      <c r="G12" s="15">
        <f>((C12-F12)/(C9-F9))*G6</f>
        <v>8838.3523156155861</v>
      </c>
      <c r="H12" s="16">
        <f>((C12-F12)/(C9-F9))*H6</f>
        <v>5795.3084753668263</v>
      </c>
      <c r="I12" s="16">
        <f>((C12-F12)/(C9-F9))*I6</f>
        <v>5760.1144786706836</v>
      </c>
      <c r="L12" s="17"/>
    </row>
    <row r="13" spans="1:12" ht="15.75" x14ac:dyDescent="0.25">
      <c r="A13" s="4">
        <v>4</v>
      </c>
      <c r="B13" s="5" t="s">
        <v>6</v>
      </c>
      <c r="C13" s="6">
        <v>2346</v>
      </c>
      <c r="D13" s="6">
        <v>16798</v>
      </c>
      <c r="E13" s="8"/>
      <c r="F13" s="6">
        <f t="shared" si="1"/>
        <v>16798</v>
      </c>
      <c r="G13" s="14">
        <f>((C13-F13)/(C9-F9))*G6</f>
        <v>8178.5035001457591</v>
      </c>
      <c r="H13" s="16">
        <f>((C13-F13)/(C9-F9))*H6</f>
        <v>5362.6455427072206</v>
      </c>
      <c r="I13" s="16">
        <f>((C13-F13)/(C9-F9))*I6</f>
        <v>5330.0790399378102</v>
      </c>
      <c r="L13" s="17"/>
    </row>
    <row r="14" spans="1:12" ht="15.75" x14ac:dyDescent="0.25">
      <c r="A14" s="4">
        <v>5</v>
      </c>
      <c r="B14" s="5" t="s">
        <v>7</v>
      </c>
      <c r="C14" s="6">
        <v>2033</v>
      </c>
      <c r="D14" s="6">
        <v>18377</v>
      </c>
      <c r="E14" s="8"/>
      <c r="F14" s="6">
        <f t="shared" si="1"/>
        <v>18377</v>
      </c>
      <c r="G14" s="14">
        <f>((C14-F14)/(C9-F9))*G6</f>
        <v>9249.2015780779329</v>
      </c>
      <c r="H14" s="16">
        <f>((C14-F14)/(C9-F9))*H6</f>
        <v>6064.7023768341278</v>
      </c>
      <c r="I14" s="16">
        <f>((C14-F14)/(C9-F9))*I6</f>
        <v>6027.8723933534156</v>
      </c>
      <c r="L14" s="17"/>
    </row>
    <row r="15" spans="1:12" ht="15.75" x14ac:dyDescent="0.25">
      <c r="A15" s="4">
        <v>6</v>
      </c>
      <c r="B15" s="5" t="s">
        <v>8</v>
      </c>
      <c r="C15" s="6">
        <v>2572</v>
      </c>
      <c r="D15" s="6">
        <v>16679</v>
      </c>
      <c r="E15" s="8"/>
      <c r="F15" s="6">
        <f t="shared" si="1"/>
        <v>16679</v>
      </c>
      <c r="G15" s="14">
        <f>((C15-F15)/(C9-F9))*G6</f>
        <v>7983.2652142648922</v>
      </c>
      <c r="H15" s="16">
        <f>((C15-F15)/(C9-F9))*H6</f>
        <v>5234.6277796132545</v>
      </c>
      <c r="I15" s="16">
        <f>((C15-F15)/(C9-F9))*I6</f>
        <v>5202.8387085803133</v>
      </c>
      <c r="L15" s="17"/>
    </row>
    <row r="16" spans="1:12" ht="15.75" x14ac:dyDescent="0.25">
      <c r="A16" s="4">
        <v>7</v>
      </c>
      <c r="B16" s="5" t="s">
        <v>9</v>
      </c>
      <c r="C16" s="6">
        <v>1573</v>
      </c>
      <c r="D16" s="6">
        <v>12415</v>
      </c>
      <c r="E16" s="8">
        <v>115</v>
      </c>
      <c r="F16" s="6">
        <f t="shared" si="1"/>
        <v>12530</v>
      </c>
      <c r="G16" s="14">
        <f>((C16-F16)/(C9-F9))*G6</f>
        <v>6200.6547779613247</v>
      </c>
      <c r="H16" s="16">
        <f>((C16-F16)/(C9-F9))*H6</f>
        <v>4065.7699426683512</v>
      </c>
      <c r="I16" s="16">
        <f>((C16-F16)/(C9-F9))*I6</f>
        <v>4041.0791614031677</v>
      </c>
      <c r="L16" s="17"/>
    </row>
  </sheetData>
  <mergeCells count="14">
    <mergeCell ref="F7:F8"/>
    <mergeCell ref="G7:G8"/>
    <mergeCell ref="H7:H8"/>
    <mergeCell ref="I7:I8"/>
    <mergeCell ref="F3:G3"/>
    <mergeCell ref="H3:I3"/>
    <mergeCell ref="A4:I4"/>
    <mergeCell ref="A5:G5"/>
    <mergeCell ref="A6:F6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 14 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2023-07-05T02:16:27Z</dcterms:modified>
</cp:coreProperties>
</file>