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на 01.07.2023г." sheetId="1" r:id="rId1"/>
  </sheets>
  <calcPr calcId="144525"/>
</workbook>
</file>

<file path=xl/calcChain.xml><?xml version="1.0" encoding="utf-8"?>
<calcChain xmlns="http://schemas.openxmlformats.org/spreadsheetml/2006/main">
  <c r="I24" i="1" l="1"/>
  <c r="H24" i="1"/>
  <c r="J6" i="1"/>
  <c r="F25" i="1"/>
  <c r="D25" i="1"/>
  <c r="H17" i="1" l="1"/>
  <c r="H14" i="1"/>
  <c r="I14" i="1"/>
  <c r="E14" i="1"/>
  <c r="H15" i="1"/>
  <c r="I15" i="1"/>
  <c r="E15" i="1"/>
  <c r="H13" i="1"/>
  <c r="I13" i="1"/>
  <c r="E13" i="1"/>
  <c r="J12" i="1"/>
  <c r="H12" i="1"/>
  <c r="I12" i="1"/>
  <c r="E12" i="1"/>
  <c r="J5" i="1"/>
  <c r="E5" i="1"/>
  <c r="E6" i="1"/>
  <c r="H6" i="1"/>
  <c r="I6" i="1"/>
  <c r="G25" i="1" l="1"/>
  <c r="C25" i="1"/>
  <c r="I5" i="1" l="1"/>
  <c r="H5" i="1"/>
  <c r="J23" i="1"/>
  <c r="E23" i="1"/>
  <c r="E10" i="1"/>
  <c r="E8" i="1"/>
  <c r="E22" i="1" l="1"/>
  <c r="E16" i="1"/>
  <c r="E17" i="1"/>
  <c r="E18" i="1"/>
  <c r="E19" i="1"/>
  <c r="E20" i="1"/>
  <c r="E21" i="1"/>
  <c r="E7" i="1"/>
  <c r="E9" i="1"/>
  <c r="H22" i="1"/>
  <c r="H23" i="1"/>
  <c r="H20" i="1"/>
  <c r="H21" i="1"/>
  <c r="H18" i="1"/>
  <c r="H19" i="1"/>
  <c r="H9" i="1"/>
  <c r="H10" i="1"/>
  <c r="H11" i="1"/>
  <c r="H16" i="1"/>
  <c r="H7" i="1"/>
  <c r="I22" i="1"/>
  <c r="I10" i="1"/>
  <c r="J22" i="1"/>
  <c r="J21" i="1"/>
  <c r="J16" i="1"/>
  <c r="J18" i="1"/>
  <c r="J9" i="1"/>
  <c r="J7" i="1"/>
  <c r="H25" i="1" l="1"/>
  <c r="J25" i="1"/>
  <c r="E25" i="1"/>
  <c r="I25" i="1" l="1"/>
  <c r="I23" i="1"/>
  <c r="I21" i="1"/>
  <c r="I20" i="1"/>
  <c r="I19" i="1"/>
  <c r="I18" i="1"/>
  <c r="I17" i="1"/>
  <c r="I16" i="1"/>
  <c r="I11" i="1"/>
  <c r="I9" i="1"/>
  <c r="I8" i="1"/>
  <c r="I7" i="1"/>
</calcChain>
</file>

<file path=xl/sharedStrings.xml><?xml version="1.0" encoding="utf-8"?>
<sst xmlns="http://schemas.openxmlformats.org/spreadsheetml/2006/main" count="43" uniqueCount="43">
  <si>
    <t>(рублей)</t>
  </si>
  <si>
    <t>Итого</t>
  </si>
  <si>
    <t>Исполнение,      %</t>
  </si>
  <si>
    <t xml:space="preserve">Наименование </t>
  </si>
  <si>
    <t>№ п/п</t>
  </si>
  <si>
    <t>Исполнение,            %</t>
  </si>
  <si>
    <t>20.</t>
  </si>
  <si>
    <t>5 = гр.4/гр.3*100</t>
  </si>
  <si>
    <t>9 = гр.7 - гр.4</t>
  </si>
  <si>
    <t>10 = гр.7/гр.4*100</t>
  </si>
  <si>
    <t>8 = гр.7/гр.6*100</t>
  </si>
  <si>
    <t>Отклонение (факт 2023г. к 2022г.)</t>
  </si>
  <si>
    <t>Темп роста    (факт 2023г. к факту 2022г.),%</t>
  </si>
  <si>
    <t>5.</t>
  </si>
  <si>
    <t>8.</t>
  </si>
  <si>
    <t>9.</t>
  </si>
  <si>
    <t>Муниципальная программа "Развитие образования  Балаганского района"</t>
  </si>
  <si>
    <t>Муниципальная программа "Развитие культуры и искусства в Балаганском районе"</t>
  </si>
  <si>
    <t>Муниципальная программа "Сельское хозяйство в муниципальном образовании Балаганский район"</t>
  </si>
  <si>
    <t>Муниципальная программа "Устойчивое развитие сельских территорий в муниципальном образовании Балаганский район"</t>
  </si>
  <si>
    <t>Муниципальная программа "Поддержка и развитие малого и среднего предпринимательства  в муниципальном образовании Балаганский  район"</t>
  </si>
  <si>
    <t>Муниципальная программа "Повышение безопасности дорожного движения  на территории Балаганского района"</t>
  </si>
  <si>
    <t>Муниципальная программа "Аппаратно-программный комплекс "Безопасный город" в муниципальном образовании Балаганский район"</t>
  </si>
  <si>
    <t>Муниципальная программа "Противодействие коррупции в муниципальном образовании Балаганский район"</t>
  </si>
  <si>
    <t>10.</t>
  </si>
  <si>
    <t xml:space="preserve">Муниципальная программа "Профилактика  правонарушений  на  территории муниципального образования  Балаганский  район" </t>
  </si>
  <si>
    <t xml:space="preserve">Муниципальная программа "Профилактика  правонарушений  среди несовершеннолетних на  территории муниципального образования  Балаганский  район" </t>
  </si>
  <si>
    <t>11.</t>
  </si>
  <si>
    <t>Муниципальная программа "Улучшение условий и охраны труда в муниципальном образовании Балаганский район"</t>
  </si>
  <si>
    <t>Муниципальная программа "Защита  окружающей  среды  в муниципальном образовании Балаганский  район"</t>
  </si>
  <si>
    <t xml:space="preserve">Муниципальная программа "Энергосбережение и повышение энергетической эффективности на территории муниципального образования Балаганский район" </t>
  </si>
  <si>
    <t>Муниципальная программа "Улучшение качества жизни граждан пожилого возраста  в муниципальном образовании Балаганский район"</t>
  </si>
  <si>
    <t>Муниципальная программа "Доступная среда для инвалидов и маломобильных групп населения  Балаганского района"</t>
  </si>
  <si>
    <t xml:space="preserve">Муниципальная программа "Развитие физической культуры и  спорта в  Балаганском районе"  </t>
  </si>
  <si>
    <t>Муниципальная программа "Управление муниципальными финансами муниципального образования Балаганский район"</t>
  </si>
  <si>
    <t>Муниципальная программа "Управление муниципальным имуществом муниципального образования Балаганский район "</t>
  </si>
  <si>
    <t>Муниципальная программ "Укрепление межнациональных и межконфессиональных отношений и профилактика межнациональных конфликтов в муниципальном образовании Балаганский район"</t>
  </si>
  <si>
    <t>Муниципальная программа "Молодёжь муниципального образования Балаганский район"</t>
  </si>
  <si>
    <t xml:space="preserve">Информация об исполнении муниципальных программ муниципального образования Балаганский район за 2 квартал  2022-2023 годов </t>
  </si>
  <si>
    <t>Факт на 01.07.2022г.</t>
  </si>
  <si>
    <t>Факт на 01.07.2023г.</t>
  </si>
  <si>
    <t>План на 01.07.2022г.</t>
  </si>
  <si>
    <t xml:space="preserve">План на 01.07.2023г.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</si>
</sst>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wrapText="1"/>
    </xf>
    <xf numFmtId="0" fontId="5" fillId="2" borderId="2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4" fillId="0" borderId="2" xfId="0" applyFont="1" applyBorder="1" applyAlignment="1">
      <alignment wrapText="1"/>
    </xf>
    <xf numFmtId="49" fontId="5" fillId="2" borderId="2" xfId="0" applyNumberFormat="1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4" fontId="4" fillId="0" borderId="1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wrapText="1"/>
    </xf>
    <xf numFmtId="0" fontId="5" fillId="2" borderId="3" xfId="0" applyFont="1" applyFill="1" applyBorder="1" applyAlignment="1">
      <alignment horizontal="left" wrapText="1"/>
    </xf>
    <xf numFmtId="4" fontId="4" fillId="0" borderId="1" xfId="0" applyNumberFormat="1" applyFont="1" applyBorder="1" applyAlignment="1"/>
    <xf numFmtId="0" fontId="4" fillId="0" borderId="3" xfId="0" applyFont="1" applyBorder="1" applyAlignment="1">
      <alignment horizontal="center" wrapText="1"/>
    </xf>
    <xf numFmtId="4" fontId="5" fillId="0" borderId="1" xfId="0" applyNumberFormat="1" applyFont="1" applyFill="1" applyBorder="1"/>
    <xf numFmtId="0" fontId="4" fillId="0" borderId="2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5" fillId="2" borderId="3" xfId="0" applyFont="1" applyFill="1" applyBorder="1" applyAlignment="1">
      <alignment horizontal="left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zoomScale="136" zoomScaleNormal="136" workbookViewId="0">
      <pane xSplit="2" ySplit="4" topLeftCell="C14" activePane="bottomRight" state="frozen"/>
      <selection pane="topRight" activeCell="C1" sqref="C1"/>
      <selection pane="bottomLeft" activeCell="A5" sqref="A5"/>
      <selection pane="bottomRight" activeCell="F25" sqref="F25"/>
    </sheetView>
  </sheetViews>
  <sheetFormatPr defaultRowHeight="15" x14ac:dyDescent="0.25"/>
  <cols>
    <col min="1" max="1" width="4.5703125" customWidth="1"/>
    <col min="2" max="2" width="62" customWidth="1"/>
    <col min="3" max="3" width="11" customWidth="1"/>
    <col min="4" max="4" width="10.42578125" customWidth="1"/>
    <col min="5" max="5" width="13" customWidth="1"/>
    <col min="6" max="6" width="11.7109375" customWidth="1"/>
    <col min="7" max="7" width="10.5703125" customWidth="1"/>
    <col min="8" max="8" width="11.5703125" customWidth="1"/>
    <col min="9" max="9" width="12" customWidth="1"/>
    <col min="10" max="10" width="12.5703125" customWidth="1"/>
  </cols>
  <sheetData>
    <row r="1" spans="1:10" ht="15.75" customHeight="1" x14ac:dyDescent="0.25">
      <c r="A1" s="25" t="s">
        <v>38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25">
      <c r="A2" s="9"/>
      <c r="B2" s="9"/>
      <c r="C2" s="9"/>
      <c r="D2" s="9"/>
      <c r="E2" s="9"/>
      <c r="F2" s="9"/>
      <c r="G2" s="9"/>
      <c r="H2" s="9"/>
      <c r="I2" s="9"/>
      <c r="J2" s="10" t="s">
        <v>0</v>
      </c>
    </row>
    <row r="3" spans="1:10" ht="45.75" customHeight="1" x14ac:dyDescent="0.25">
      <c r="A3" s="13" t="s">
        <v>4</v>
      </c>
      <c r="B3" s="14" t="s">
        <v>3</v>
      </c>
      <c r="C3" s="13" t="s">
        <v>41</v>
      </c>
      <c r="D3" s="13" t="s">
        <v>39</v>
      </c>
      <c r="E3" s="13" t="s">
        <v>5</v>
      </c>
      <c r="F3" s="13" t="s">
        <v>42</v>
      </c>
      <c r="G3" s="13" t="s">
        <v>40</v>
      </c>
      <c r="H3" s="13" t="s">
        <v>2</v>
      </c>
      <c r="I3" s="13" t="s">
        <v>11</v>
      </c>
      <c r="J3" s="13" t="s">
        <v>12</v>
      </c>
    </row>
    <row r="4" spans="1:10" ht="16.5" customHeight="1" x14ac:dyDescent="0.25">
      <c r="A4" s="13">
        <v>1</v>
      </c>
      <c r="B4" s="16">
        <v>2</v>
      </c>
      <c r="C4" s="13">
        <v>3</v>
      </c>
      <c r="D4" s="13">
        <v>4</v>
      </c>
      <c r="E4" s="17" t="s">
        <v>7</v>
      </c>
      <c r="F4" s="13">
        <v>6</v>
      </c>
      <c r="G4" s="13">
        <v>7</v>
      </c>
      <c r="H4" s="17" t="s">
        <v>10</v>
      </c>
      <c r="I4" s="13" t="s">
        <v>8</v>
      </c>
      <c r="J4" s="17" t="s">
        <v>9</v>
      </c>
    </row>
    <row r="5" spans="1:10" ht="32.25" customHeight="1" x14ac:dyDescent="0.25">
      <c r="A5" s="13">
        <v>1</v>
      </c>
      <c r="B5" s="3" t="s">
        <v>16</v>
      </c>
      <c r="C5" s="11">
        <v>329554365.38999999</v>
      </c>
      <c r="D5" s="11">
        <v>185169283.36000001</v>
      </c>
      <c r="E5" s="18">
        <f>D5/C5*100</f>
        <v>56.187780471628002</v>
      </c>
      <c r="F5" s="22">
        <v>410719966.58999997</v>
      </c>
      <c r="G5" s="11">
        <v>221499276.22999999</v>
      </c>
      <c r="H5" s="18">
        <f>SUM(G5/F5*100)</f>
        <v>53.929512623648755</v>
      </c>
      <c r="I5" s="12">
        <f>SUM(G5-D5)</f>
        <v>36329992.869999975</v>
      </c>
      <c r="J5" s="12">
        <f>G5/D5*100</f>
        <v>119.61988090614813</v>
      </c>
    </row>
    <row r="6" spans="1:10" x14ac:dyDescent="0.25">
      <c r="A6" s="15">
        <v>2</v>
      </c>
      <c r="B6" s="4" t="s">
        <v>17</v>
      </c>
      <c r="C6" s="11">
        <v>40646800</v>
      </c>
      <c r="D6" s="11">
        <v>22798434.899999999</v>
      </c>
      <c r="E6" s="18">
        <f t="shared" ref="E6:E25" si="0">SUM(D6/C6*100)</f>
        <v>56.089126081265931</v>
      </c>
      <c r="F6" s="11">
        <v>59394467</v>
      </c>
      <c r="G6" s="11">
        <v>29212176.710000001</v>
      </c>
      <c r="H6" s="18">
        <f t="shared" ref="H6:H25" si="1">SUM(G6/F6*100)</f>
        <v>49.183330006143507</v>
      </c>
      <c r="I6" s="12">
        <f t="shared" ref="I6:I23" si="2">SUM(G6-D6)</f>
        <v>6413741.8100000024</v>
      </c>
      <c r="J6" s="12">
        <f>G6/D6*100</f>
        <v>128.13237767474996</v>
      </c>
    </row>
    <row r="7" spans="1:10" ht="17.25" customHeight="1" x14ac:dyDescent="0.25">
      <c r="A7" s="15">
        <v>3</v>
      </c>
      <c r="B7" s="3" t="s">
        <v>37</v>
      </c>
      <c r="C7" s="11">
        <v>170400</v>
      </c>
      <c r="D7" s="11">
        <v>51400</v>
      </c>
      <c r="E7" s="18">
        <f t="shared" si="0"/>
        <v>30.164319248826292</v>
      </c>
      <c r="F7" s="11">
        <v>690400</v>
      </c>
      <c r="G7" s="11">
        <v>54600</v>
      </c>
      <c r="H7" s="18">
        <f t="shared" si="1"/>
        <v>7.9084588644264198</v>
      </c>
      <c r="I7" s="12">
        <f t="shared" si="2"/>
        <v>3200</v>
      </c>
      <c r="J7" s="12">
        <f t="shared" ref="J7:J23" si="3">SUM(G7/D7*100)</f>
        <v>106.22568093385215</v>
      </c>
    </row>
    <row r="8" spans="1:10" ht="29.25" customHeight="1" x14ac:dyDescent="0.25">
      <c r="A8" s="15">
        <v>4</v>
      </c>
      <c r="B8" s="23" t="s">
        <v>18</v>
      </c>
      <c r="C8" s="11">
        <v>180000</v>
      </c>
      <c r="D8" s="11">
        <v>95000</v>
      </c>
      <c r="E8" s="18">
        <f t="shared" si="0"/>
        <v>52.777777777777779</v>
      </c>
      <c r="F8" s="11">
        <v>180000</v>
      </c>
      <c r="G8" s="11">
        <v>145000</v>
      </c>
      <c r="H8" s="18">
        <v>0</v>
      </c>
      <c r="I8" s="12">
        <f t="shared" si="2"/>
        <v>50000</v>
      </c>
      <c r="J8" s="12">
        <v>0</v>
      </c>
    </row>
    <row r="9" spans="1:10" ht="23.25" x14ac:dyDescent="0.25">
      <c r="A9" s="15" t="s">
        <v>13</v>
      </c>
      <c r="B9" s="4" t="s">
        <v>19</v>
      </c>
      <c r="C9" s="11">
        <v>81568701.620000005</v>
      </c>
      <c r="D9" s="11">
        <v>17722802.710000001</v>
      </c>
      <c r="E9" s="18">
        <f t="shared" si="0"/>
        <v>21.727454719782507</v>
      </c>
      <c r="F9" s="11">
        <v>169057869.97</v>
      </c>
      <c r="G9" s="11">
        <v>16403405.24</v>
      </c>
      <c r="H9" s="18">
        <f t="shared" si="1"/>
        <v>9.7028344453357001</v>
      </c>
      <c r="I9" s="12">
        <f>SUM(G9-D9)</f>
        <v>-1319397.4700000007</v>
      </c>
      <c r="J9" s="12">
        <f t="shared" si="3"/>
        <v>92.555367841139841</v>
      </c>
    </row>
    <row r="10" spans="1:10" ht="27" customHeight="1" x14ac:dyDescent="0.25">
      <c r="A10" s="15">
        <v>6</v>
      </c>
      <c r="B10" s="5" t="s">
        <v>20</v>
      </c>
      <c r="C10" s="11">
        <v>15000</v>
      </c>
      <c r="D10" s="11">
        <v>0</v>
      </c>
      <c r="E10" s="18">
        <f t="shared" si="0"/>
        <v>0</v>
      </c>
      <c r="F10" s="11">
        <v>15000</v>
      </c>
      <c r="G10" s="11">
        <v>0</v>
      </c>
      <c r="H10" s="18">
        <f t="shared" si="1"/>
        <v>0</v>
      </c>
      <c r="I10" s="12">
        <f>SUM(G10-D10)</f>
        <v>0</v>
      </c>
      <c r="J10" s="12">
        <v>0</v>
      </c>
    </row>
    <row r="11" spans="1:10" ht="23.25" x14ac:dyDescent="0.25">
      <c r="A11" s="15">
        <v>7</v>
      </c>
      <c r="B11" s="3" t="s">
        <v>21</v>
      </c>
      <c r="C11" s="11">
        <v>100000</v>
      </c>
      <c r="D11" s="11">
        <v>0</v>
      </c>
      <c r="E11" s="18">
        <v>0</v>
      </c>
      <c r="F11" s="11">
        <v>100000</v>
      </c>
      <c r="G11" s="11">
        <v>0</v>
      </c>
      <c r="H11" s="18">
        <f t="shared" si="1"/>
        <v>0</v>
      </c>
      <c r="I11" s="12">
        <f t="shared" si="2"/>
        <v>0</v>
      </c>
      <c r="J11" s="12">
        <v>0</v>
      </c>
    </row>
    <row r="12" spans="1:10" ht="23.25" x14ac:dyDescent="0.25">
      <c r="A12" s="15" t="s">
        <v>14</v>
      </c>
      <c r="B12" s="7" t="s">
        <v>22</v>
      </c>
      <c r="C12" s="11">
        <v>5063300</v>
      </c>
      <c r="D12" s="11">
        <v>2645615.2599999998</v>
      </c>
      <c r="E12" s="18">
        <f t="shared" si="0"/>
        <v>52.25080994608259</v>
      </c>
      <c r="F12" s="11">
        <v>6904880</v>
      </c>
      <c r="G12" s="11">
        <v>3413273.32</v>
      </c>
      <c r="H12" s="18">
        <f t="shared" si="1"/>
        <v>49.432768129207169</v>
      </c>
      <c r="I12" s="12">
        <f t="shared" si="2"/>
        <v>767658.06</v>
      </c>
      <c r="J12" s="12">
        <f>G12/D12*100</f>
        <v>129.01623949659259</v>
      </c>
    </row>
    <row r="13" spans="1:10" ht="22.5" x14ac:dyDescent="0.25">
      <c r="A13" s="15" t="s">
        <v>15</v>
      </c>
      <c r="B13" s="8" t="s">
        <v>23</v>
      </c>
      <c r="C13" s="11">
        <v>9000</v>
      </c>
      <c r="D13" s="11">
        <v>2700</v>
      </c>
      <c r="E13" s="18">
        <f t="shared" si="0"/>
        <v>30</v>
      </c>
      <c r="F13" s="11">
        <v>6000</v>
      </c>
      <c r="G13" s="11">
        <v>4000</v>
      </c>
      <c r="H13" s="18">
        <f t="shared" si="1"/>
        <v>66.666666666666657</v>
      </c>
      <c r="I13" s="12">
        <f t="shared" si="2"/>
        <v>1300</v>
      </c>
      <c r="J13" s="12">
        <v>0</v>
      </c>
    </row>
    <row r="14" spans="1:10" ht="23.25" x14ac:dyDescent="0.25">
      <c r="A14" s="15" t="s">
        <v>24</v>
      </c>
      <c r="B14" s="3" t="s">
        <v>25</v>
      </c>
      <c r="C14" s="11">
        <v>9000</v>
      </c>
      <c r="D14" s="11">
        <v>0</v>
      </c>
      <c r="E14" s="18">
        <f t="shared" si="0"/>
        <v>0</v>
      </c>
      <c r="F14" s="11">
        <v>9000</v>
      </c>
      <c r="G14" s="11">
        <v>0</v>
      </c>
      <c r="H14" s="18">
        <f t="shared" si="1"/>
        <v>0</v>
      </c>
      <c r="I14" s="12">
        <f t="shared" si="2"/>
        <v>0</v>
      </c>
      <c r="J14" s="12">
        <v>0</v>
      </c>
    </row>
    <row r="15" spans="1:10" ht="25.5" customHeight="1" x14ac:dyDescent="0.25">
      <c r="A15" s="15" t="s">
        <v>27</v>
      </c>
      <c r="B15" s="3" t="s">
        <v>26</v>
      </c>
      <c r="C15" s="11">
        <v>8400</v>
      </c>
      <c r="D15" s="11">
        <v>0</v>
      </c>
      <c r="E15" s="18">
        <f t="shared" si="0"/>
        <v>0</v>
      </c>
      <c r="F15" s="11">
        <v>8400</v>
      </c>
      <c r="G15" s="11">
        <v>0</v>
      </c>
      <c r="H15" s="18">
        <f t="shared" si="1"/>
        <v>0</v>
      </c>
      <c r="I15" s="12">
        <f t="shared" si="2"/>
        <v>0</v>
      </c>
      <c r="J15" s="12">
        <v>0</v>
      </c>
    </row>
    <row r="16" spans="1:10" ht="23.25" x14ac:dyDescent="0.25">
      <c r="A16" s="15">
        <v>12</v>
      </c>
      <c r="B16" s="5" t="s">
        <v>28</v>
      </c>
      <c r="C16" s="11">
        <v>624068.86</v>
      </c>
      <c r="D16" s="11">
        <v>290542</v>
      </c>
      <c r="E16" s="18">
        <f>SUM(D16/C16*100)</f>
        <v>46.556080365875005</v>
      </c>
      <c r="F16" s="11">
        <v>837115.29</v>
      </c>
      <c r="G16" s="11">
        <v>602593.48</v>
      </c>
      <c r="H16" s="18">
        <f t="shared" si="1"/>
        <v>71.984526766916417</v>
      </c>
      <c r="I16" s="12">
        <f t="shared" si="2"/>
        <v>312051.48</v>
      </c>
      <c r="J16" s="12">
        <f t="shared" si="3"/>
        <v>207.4032256954244</v>
      </c>
    </row>
    <row r="17" spans="1:10" ht="23.25" x14ac:dyDescent="0.25">
      <c r="A17" s="15">
        <v>13</v>
      </c>
      <c r="B17" s="5" t="s">
        <v>29</v>
      </c>
      <c r="C17" s="11">
        <v>1283148.25</v>
      </c>
      <c r="D17" s="11">
        <v>568616.79</v>
      </c>
      <c r="E17" s="18">
        <f t="shared" si="0"/>
        <v>44.314192845604552</v>
      </c>
      <c r="F17" s="11">
        <v>1808407.54</v>
      </c>
      <c r="G17" s="11">
        <v>1008321.34</v>
      </c>
      <c r="H17" s="18">
        <f t="shared" si="1"/>
        <v>55.757417379491791</v>
      </c>
      <c r="I17" s="12">
        <f t="shared" si="2"/>
        <v>439704.54999999993</v>
      </c>
      <c r="J17" s="12">
        <v>0</v>
      </c>
    </row>
    <row r="18" spans="1:10" ht="27" customHeight="1" x14ac:dyDescent="0.25">
      <c r="A18" s="15">
        <v>14</v>
      </c>
      <c r="B18" s="6" t="s">
        <v>30</v>
      </c>
      <c r="C18" s="11">
        <v>2949500</v>
      </c>
      <c r="D18" s="11">
        <v>2006155</v>
      </c>
      <c r="E18" s="18">
        <f t="shared" si="0"/>
        <v>68.016782505509411</v>
      </c>
      <c r="F18" s="11">
        <v>2337400</v>
      </c>
      <c r="G18" s="11">
        <v>1027052</v>
      </c>
      <c r="H18" s="18">
        <f>SUM(G18/F18*100)</f>
        <v>43.939933259176861</v>
      </c>
      <c r="I18" s="12">
        <f t="shared" si="2"/>
        <v>-979103</v>
      </c>
      <c r="J18" s="12">
        <f t="shared" si="3"/>
        <v>51.195047242112402</v>
      </c>
    </row>
    <row r="19" spans="1:10" ht="24.75" customHeight="1" x14ac:dyDescent="0.25">
      <c r="A19" s="15">
        <v>15</v>
      </c>
      <c r="B19" s="5" t="s">
        <v>31</v>
      </c>
      <c r="C19" s="11">
        <v>40400</v>
      </c>
      <c r="D19" s="11">
        <v>0</v>
      </c>
      <c r="E19" s="18">
        <f t="shared" si="0"/>
        <v>0</v>
      </c>
      <c r="F19" s="11">
        <v>40400</v>
      </c>
      <c r="G19" s="11">
        <v>0</v>
      </c>
      <c r="H19" s="18">
        <f t="shared" si="1"/>
        <v>0</v>
      </c>
      <c r="I19" s="12">
        <f t="shared" si="2"/>
        <v>0</v>
      </c>
      <c r="J19" s="12">
        <v>0</v>
      </c>
    </row>
    <row r="20" spans="1:10" ht="27" customHeight="1" x14ac:dyDescent="0.25">
      <c r="A20" s="15">
        <v>16</v>
      </c>
      <c r="B20" s="19" t="s">
        <v>32</v>
      </c>
      <c r="C20" s="11">
        <v>62400</v>
      </c>
      <c r="D20" s="11">
        <v>13500</v>
      </c>
      <c r="E20" s="18">
        <f t="shared" si="0"/>
        <v>21.634615384615387</v>
      </c>
      <c r="F20" s="11">
        <v>62400</v>
      </c>
      <c r="G20" s="11">
        <v>0</v>
      </c>
      <c r="H20" s="18">
        <f>SUM(G20/F20*100)</f>
        <v>0</v>
      </c>
      <c r="I20" s="12">
        <f t="shared" si="2"/>
        <v>-13500</v>
      </c>
      <c r="J20" s="12">
        <v>0</v>
      </c>
    </row>
    <row r="21" spans="1:10" ht="23.25" x14ac:dyDescent="0.25">
      <c r="A21" s="15">
        <v>17</v>
      </c>
      <c r="B21" s="5" t="s">
        <v>33</v>
      </c>
      <c r="C21" s="11">
        <v>3632174</v>
      </c>
      <c r="D21" s="11">
        <v>163061.31</v>
      </c>
      <c r="E21" s="18">
        <f t="shared" si="0"/>
        <v>4.4893584393258692</v>
      </c>
      <c r="F21" s="11">
        <v>667141</v>
      </c>
      <c r="G21" s="11">
        <v>270200.95</v>
      </c>
      <c r="H21" s="18">
        <f t="shared" si="1"/>
        <v>40.501325806688541</v>
      </c>
      <c r="I21" s="12">
        <f t="shared" si="2"/>
        <v>107139.64000000001</v>
      </c>
      <c r="J21" s="12">
        <f t="shared" si="3"/>
        <v>165.70512649505883</v>
      </c>
    </row>
    <row r="22" spans="1:10" ht="23.25" x14ac:dyDescent="0.25">
      <c r="A22" s="15">
        <v>18</v>
      </c>
      <c r="B22" s="2" t="s">
        <v>34</v>
      </c>
      <c r="C22" s="11">
        <v>106959566.02</v>
      </c>
      <c r="D22" s="11">
        <v>54938361.68</v>
      </c>
      <c r="E22" s="18">
        <f t="shared" si="0"/>
        <v>51.363672950699211</v>
      </c>
      <c r="F22" s="11">
        <v>143517603.66999999</v>
      </c>
      <c r="G22" s="11">
        <v>69625372.420000002</v>
      </c>
      <c r="H22" s="18">
        <f>SUM(G22/F22*100)</f>
        <v>48.513471964104468</v>
      </c>
      <c r="I22" s="12">
        <f>SUM(G22-D22)</f>
        <v>14687010.740000002</v>
      </c>
      <c r="J22" s="12">
        <f t="shared" si="3"/>
        <v>126.73361616705567</v>
      </c>
    </row>
    <row r="23" spans="1:10" ht="23.25" x14ac:dyDescent="0.25">
      <c r="A23" s="15">
        <v>19</v>
      </c>
      <c r="B23" s="2" t="s">
        <v>35</v>
      </c>
      <c r="C23" s="11">
        <v>4868000</v>
      </c>
      <c r="D23" s="11">
        <v>2059466.54</v>
      </c>
      <c r="E23" s="18">
        <f>SUM(D23/C23*100)</f>
        <v>42.306214872637632</v>
      </c>
      <c r="F23" s="11">
        <v>4570958</v>
      </c>
      <c r="G23" s="11">
        <v>2023572.47</v>
      </c>
      <c r="H23" s="18">
        <f t="shared" si="1"/>
        <v>44.270204845461279</v>
      </c>
      <c r="I23" s="12">
        <f t="shared" si="2"/>
        <v>-35894.070000000065</v>
      </c>
      <c r="J23" s="12">
        <f t="shared" si="3"/>
        <v>98.257118078742849</v>
      </c>
    </row>
    <row r="24" spans="1:10" ht="37.5" customHeight="1" x14ac:dyDescent="0.25">
      <c r="A24" s="21" t="s">
        <v>6</v>
      </c>
      <c r="B24" s="24" t="s">
        <v>36</v>
      </c>
      <c r="C24" s="11"/>
      <c r="D24" s="11"/>
      <c r="E24" s="18"/>
      <c r="F24" s="11">
        <v>20000</v>
      </c>
      <c r="G24" s="11">
        <v>0</v>
      </c>
      <c r="H24" s="18">
        <f t="shared" si="1"/>
        <v>0</v>
      </c>
      <c r="I24" s="12">
        <f>G24-D24</f>
        <v>0</v>
      </c>
      <c r="J24" s="12">
        <v>0</v>
      </c>
    </row>
    <row r="25" spans="1:10" x14ac:dyDescent="0.25">
      <c r="A25" s="26" t="s">
        <v>1</v>
      </c>
      <c r="B25" s="27"/>
      <c r="C25" s="20">
        <f>SUM(C5:C23)</f>
        <v>577744224.13999999</v>
      </c>
      <c r="D25" s="11">
        <f>SUM(D5:D24)</f>
        <v>288524939.55000001</v>
      </c>
      <c r="E25" s="18">
        <f t="shared" si="0"/>
        <v>49.939908958758217</v>
      </c>
      <c r="F25" s="11">
        <f>SUM(F5:F24)</f>
        <v>800947409.05999982</v>
      </c>
      <c r="G25" s="11">
        <f>SUM(G5:G23)</f>
        <v>345288844.16000003</v>
      </c>
      <c r="H25" s="18">
        <f t="shared" si="1"/>
        <v>43.110051952753622</v>
      </c>
      <c r="I25" s="12">
        <f t="shared" ref="I25" si="4">SUM(G25-D25)</f>
        <v>56763904.610000014</v>
      </c>
      <c r="J25" s="12">
        <f>SUM(G25/D25*100)</f>
        <v>119.67382947849576</v>
      </c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</sheetData>
  <mergeCells count="2">
    <mergeCell ref="A1:J1"/>
    <mergeCell ref="A25:B25"/>
  </mergeCells>
  <pageMargins left="0.70866141732283472" right="0.11811023622047245" top="0.35433070866141736" bottom="0.35433070866141736" header="0.11811023622047245" footer="0.11811023622047245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01.07.2023г.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2023-07-12T03:43:28Z</dcterms:modified>
</cp:coreProperties>
</file>